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ate1904="1" showInkAnnotation="0" codeName="DieseArbeitsmappe" autoCompressPictures="0"/>
  <mc:AlternateContent xmlns:mc="http://schemas.openxmlformats.org/markup-compatibility/2006">
    <mc:Choice Requires="x15">
      <x15ac:absPath xmlns:x15ac="http://schemas.microsoft.com/office/spreadsheetml/2010/11/ac" url="D:\Breitschmid, Stefan\FI-Partner cloud\Administration &amp; Vorlagen cloud\"/>
    </mc:Choice>
  </mc:AlternateContent>
  <xr:revisionPtr revIDLastSave="0" documentId="13_ncr:1_{8A2C4FBF-602F-452A-A6F2-855E62D0052C}" xr6:coauthVersionLast="47" xr6:coauthVersionMax="47" xr10:uidLastSave="{00000000-0000-0000-0000-000000000000}"/>
  <workbookProtection workbookPassword="C963" lockStructure="1"/>
  <bookViews>
    <workbookView xWindow="-14445" yWindow="-16410" windowWidth="29040" windowHeight="15840" tabRatio="928" activeTab="2" xr2:uid="{00000000-000D-0000-FFFF-FFFF00000000}"/>
  </bookViews>
  <sheets>
    <sheet name="Erläuterungen" sheetId="78" r:id="rId1"/>
    <sheet name="Total Firma" sheetId="35" r:id="rId2"/>
    <sheet name="Lohndeklaration" sheetId="50" r:id="rId3"/>
    <sheet name="ML 01" sheetId="34" r:id="rId4"/>
    <sheet name="ML 02" sheetId="66" r:id="rId5"/>
    <sheet name="ML 03" sheetId="67" r:id="rId6"/>
    <sheet name="ML 04" sheetId="68" r:id="rId7"/>
    <sheet name="ML 05" sheetId="69" r:id="rId8"/>
    <sheet name="ML 06" sheetId="70" r:id="rId9"/>
    <sheet name="ML 07" sheetId="71" r:id="rId10"/>
    <sheet name="ML 08" sheetId="72" r:id="rId11"/>
    <sheet name="ML 09" sheetId="73" r:id="rId12"/>
    <sheet name="ML 10" sheetId="74" r:id="rId13"/>
    <sheet name="SL 11" sheetId="61" r:id="rId14"/>
    <sheet name="SL 12" sheetId="75" r:id="rId15"/>
    <sheet name="SL 13" sheetId="76" r:id="rId16"/>
    <sheet name="SL 14" sheetId="77" r:id="rId17"/>
    <sheet name="Detaillierter Lohnbeschrieb" sheetId="65" state="hidden" r:id="rId18"/>
    <sheet name="Auswahlliste" sheetId="44" state="hidden" r:id="rId19"/>
  </sheets>
  <definedNames>
    <definedName name="Geschlecht">Auswahlliste!$A$2:$A$4</definedName>
  </definedNames>
  <calcPr calcId="191029"/>
</workbook>
</file>

<file path=xl/calcChain.xml><?xml version="1.0" encoding="utf-8"?>
<calcChain xmlns="http://schemas.openxmlformats.org/spreadsheetml/2006/main">
  <c r="D73" i="35" l="1"/>
  <c r="E73" i="35"/>
  <c r="F73" i="35"/>
  <c r="G73" i="35"/>
  <c r="H73" i="35"/>
  <c r="I73" i="35"/>
  <c r="J73" i="35"/>
  <c r="K73" i="35"/>
  <c r="L73" i="35"/>
  <c r="M73" i="35"/>
  <c r="N73" i="35"/>
  <c r="C73" i="35"/>
  <c r="D70" i="35"/>
  <c r="E70" i="35"/>
  <c r="F70" i="35"/>
  <c r="G70" i="35"/>
  <c r="H70" i="35"/>
  <c r="I70" i="35"/>
  <c r="J70" i="35"/>
  <c r="K70" i="35"/>
  <c r="L70" i="35"/>
  <c r="M70" i="35"/>
  <c r="N70" i="35"/>
  <c r="C70" i="35"/>
  <c r="C62" i="35"/>
  <c r="D62" i="35"/>
  <c r="E62" i="35"/>
  <c r="F62" i="35"/>
  <c r="G62" i="35"/>
  <c r="H62" i="35"/>
  <c r="I62" i="35"/>
  <c r="J62" i="35"/>
  <c r="K62" i="35"/>
  <c r="L62" i="35"/>
  <c r="M62" i="35"/>
  <c r="N62" i="35"/>
  <c r="C66" i="35"/>
  <c r="D66" i="35"/>
  <c r="E66" i="35"/>
  <c r="F66" i="35"/>
  <c r="G66" i="35"/>
  <c r="H66" i="35"/>
  <c r="I66" i="35"/>
  <c r="J66" i="35"/>
  <c r="K66" i="35"/>
  <c r="L66" i="35"/>
  <c r="M66" i="35"/>
  <c r="N66" i="35"/>
  <c r="C67" i="35"/>
  <c r="D67" i="35"/>
  <c r="E67" i="35"/>
  <c r="F67" i="35"/>
  <c r="G67" i="35"/>
  <c r="H67" i="35"/>
  <c r="I67" i="35"/>
  <c r="J67" i="35"/>
  <c r="K67" i="35"/>
  <c r="L67" i="35"/>
  <c r="M67" i="35"/>
  <c r="N67" i="35"/>
  <c r="N56" i="35" l="1"/>
  <c r="M56" i="35"/>
  <c r="L56" i="35"/>
  <c r="K56" i="35"/>
  <c r="J56" i="35"/>
  <c r="I56" i="35"/>
  <c r="H56" i="35"/>
  <c r="G56" i="35"/>
  <c r="F56" i="35"/>
  <c r="E56" i="35"/>
  <c r="D56" i="35"/>
  <c r="C56" i="35"/>
  <c r="N55" i="35"/>
  <c r="M55" i="35"/>
  <c r="L55" i="35"/>
  <c r="K55" i="35"/>
  <c r="J55" i="35"/>
  <c r="I55" i="35"/>
  <c r="H55" i="35"/>
  <c r="G55" i="35"/>
  <c r="F55" i="35"/>
  <c r="E55" i="35"/>
  <c r="D55" i="35"/>
  <c r="C55" i="35"/>
  <c r="D28" i="35"/>
  <c r="E28" i="35"/>
  <c r="F28" i="35"/>
  <c r="G28" i="35"/>
  <c r="H28" i="35"/>
  <c r="I28" i="35"/>
  <c r="J28" i="35"/>
  <c r="K28" i="35"/>
  <c r="L28" i="35"/>
  <c r="M28" i="35"/>
  <c r="N28" i="35"/>
  <c r="C28" i="35"/>
  <c r="C14" i="68"/>
  <c r="B12" i="68"/>
  <c r="C14" i="69"/>
  <c r="D14" i="69" s="1"/>
  <c r="D16" i="69" s="1"/>
  <c r="D20" i="69" s="1"/>
  <c r="B12" i="69"/>
  <c r="C14" i="70"/>
  <c r="D14" i="70" s="1"/>
  <c r="B12" i="70"/>
  <c r="C14" i="71"/>
  <c r="C16" i="71" s="1"/>
  <c r="C20" i="71" s="1"/>
  <c r="C35" i="71" s="1"/>
  <c r="B12" i="71"/>
  <c r="C14" i="72"/>
  <c r="B12" i="72"/>
  <c r="C14" i="73"/>
  <c r="D14" i="73" s="1"/>
  <c r="D16" i="73" s="1"/>
  <c r="D20" i="73" s="1"/>
  <c r="B12" i="73"/>
  <c r="C14" i="74"/>
  <c r="D14" i="74" s="1"/>
  <c r="D16" i="74" s="1"/>
  <c r="D20" i="74" s="1"/>
  <c r="B12" i="74"/>
  <c r="C14" i="61"/>
  <c r="B12" i="61"/>
  <c r="C14" i="75"/>
  <c r="B12" i="75"/>
  <c r="C14" i="76"/>
  <c r="B12" i="76"/>
  <c r="C14" i="77"/>
  <c r="B12" i="77"/>
  <c r="C14" i="67"/>
  <c r="B12" i="67"/>
  <c r="O73" i="68"/>
  <c r="O70" i="68"/>
  <c r="O67" i="68"/>
  <c r="O66" i="68"/>
  <c r="B65" i="68"/>
  <c r="B64" i="68"/>
  <c r="B63" i="68"/>
  <c r="O62" i="68"/>
  <c r="B61" i="68"/>
  <c r="B60" i="68"/>
  <c r="B59" i="68"/>
  <c r="O56" i="68"/>
  <c r="O55" i="68"/>
  <c r="O28" i="68"/>
  <c r="O73" i="69"/>
  <c r="O70" i="69"/>
  <c r="O67" i="69"/>
  <c r="O66" i="69"/>
  <c r="B65" i="69"/>
  <c r="B64" i="69"/>
  <c r="B63" i="69"/>
  <c r="O62" i="69"/>
  <c r="B61" i="69"/>
  <c r="B60" i="69"/>
  <c r="B59" i="69"/>
  <c r="O56" i="69"/>
  <c r="O55" i="69"/>
  <c r="O28" i="69"/>
  <c r="O73" i="70"/>
  <c r="O70" i="70"/>
  <c r="O67" i="70"/>
  <c r="O66" i="70"/>
  <c r="B65" i="70"/>
  <c r="B64" i="70"/>
  <c r="B63" i="70"/>
  <c r="O62" i="70"/>
  <c r="B61" i="70"/>
  <c r="B60" i="70"/>
  <c r="B59" i="70"/>
  <c r="O56" i="70"/>
  <c r="O55" i="70"/>
  <c r="O28" i="70"/>
  <c r="O73" i="71"/>
  <c r="O70" i="71"/>
  <c r="O67" i="71"/>
  <c r="O66" i="71"/>
  <c r="B65" i="71"/>
  <c r="B64" i="71"/>
  <c r="B63" i="71"/>
  <c r="O62" i="71"/>
  <c r="B61" i="71"/>
  <c r="B60" i="71"/>
  <c r="B59" i="71"/>
  <c r="O56" i="71"/>
  <c r="O55" i="71"/>
  <c r="O28" i="71"/>
  <c r="O73" i="72"/>
  <c r="O70" i="72"/>
  <c r="O67" i="72"/>
  <c r="O66" i="72"/>
  <c r="B65" i="72"/>
  <c r="B64" i="72"/>
  <c r="B63" i="72"/>
  <c r="O62" i="72"/>
  <c r="B61" i="72"/>
  <c r="B60" i="72"/>
  <c r="B59" i="72"/>
  <c r="O56" i="72"/>
  <c r="O55" i="72"/>
  <c r="O28" i="72"/>
  <c r="O73" i="73"/>
  <c r="O70" i="73"/>
  <c r="O67" i="73"/>
  <c r="O66" i="73"/>
  <c r="B65" i="73"/>
  <c r="B64" i="73"/>
  <c r="B63" i="73"/>
  <c r="O62" i="73"/>
  <c r="B61" i="73"/>
  <c r="B60" i="73"/>
  <c r="B59" i="73"/>
  <c r="O56" i="73"/>
  <c r="O55" i="73"/>
  <c r="O28" i="73"/>
  <c r="O73" i="74"/>
  <c r="O70" i="74"/>
  <c r="O67" i="74"/>
  <c r="O66" i="74"/>
  <c r="B65" i="74"/>
  <c r="B64" i="74"/>
  <c r="B63" i="74"/>
  <c r="O62" i="74"/>
  <c r="B61" i="74"/>
  <c r="B60" i="74"/>
  <c r="B59" i="74"/>
  <c r="O56" i="74"/>
  <c r="O55" i="74"/>
  <c r="O28" i="74"/>
  <c r="O73" i="61"/>
  <c r="O70" i="61"/>
  <c r="O67" i="61"/>
  <c r="O66" i="61"/>
  <c r="B65" i="61"/>
  <c r="B64" i="61"/>
  <c r="B63" i="61"/>
  <c r="O62" i="61"/>
  <c r="B61" i="61"/>
  <c r="B60" i="61"/>
  <c r="B59" i="61"/>
  <c r="O56" i="61"/>
  <c r="O55" i="61"/>
  <c r="O28" i="61"/>
  <c r="O73" i="75"/>
  <c r="O70" i="75"/>
  <c r="O67" i="75"/>
  <c r="O66" i="75"/>
  <c r="B65" i="75"/>
  <c r="B64" i="75"/>
  <c r="B63" i="75"/>
  <c r="O62" i="75"/>
  <c r="B61" i="75"/>
  <c r="B60" i="75"/>
  <c r="B59" i="75"/>
  <c r="O56" i="75"/>
  <c r="O55" i="75"/>
  <c r="O28" i="75"/>
  <c r="O73" i="76"/>
  <c r="O70" i="76"/>
  <c r="O67" i="76"/>
  <c r="O66" i="76"/>
  <c r="B65" i="76"/>
  <c r="B64" i="76"/>
  <c r="B63" i="76"/>
  <c r="O62" i="76"/>
  <c r="B61" i="76"/>
  <c r="B60" i="76"/>
  <c r="B59" i="76"/>
  <c r="O56" i="76"/>
  <c r="O55" i="76"/>
  <c r="O28" i="76"/>
  <c r="O73" i="77"/>
  <c r="O70" i="77"/>
  <c r="O67" i="77"/>
  <c r="O66" i="77"/>
  <c r="B65" i="77"/>
  <c r="B64" i="77"/>
  <c r="B63" i="77"/>
  <c r="O62" i="77"/>
  <c r="B61" i="77"/>
  <c r="B60" i="77"/>
  <c r="B59" i="77"/>
  <c r="O56" i="77"/>
  <c r="O55" i="77"/>
  <c r="O28" i="77"/>
  <c r="O73" i="67"/>
  <c r="O70" i="67"/>
  <c r="O67" i="67"/>
  <c r="O66" i="67"/>
  <c r="B65" i="67"/>
  <c r="B64" i="67"/>
  <c r="B63" i="67"/>
  <c r="O62" i="67"/>
  <c r="B61" i="67"/>
  <c r="B60" i="67"/>
  <c r="B59" i="67"/>
  <c r="O56" i="67"/>
  <c r="O55" i="67"/>
  <c r="O28" i="67"/>
  <c r="O73" i="66"/>
  <c r="O70" i="66"/>
  <c r="O67" i="66"/>
  <c r="O66" i="66"/>
  <c r="B65" i="66"/>
  <c r="B64" i="66"/>
  <c r="B63" i="66"/>
  <c r="O62" i="66"/>
  <c r="B61" i="66"/>
  <c r="B60" i="66"/>
  <c r="B59" i="66"/>
  <c r="O56" i="66"/>
  <c r="O55" i="66"/>
  <c r="O28" i="66"/>
  <c r="N26" i="66"/>
  <c r="N29" i="66" s="1"/>
  <c r="N47" i="66" s="1"/>
  <c r="M26" i="66"/>
  <c r="M29" i="66" s="1"/>
  <c r="M47" i="66" s="1"/>
  <c r="L26" i="66"/>
  <c r="L29" i="66" s="1"/>
  <c r="K26" i="66"/>
  <c r="K29" i="66" s="1"/>
  <c r="K47" i="66" s="1"/>
  <c r="J26" i="66"/>
  <c r="J29" i="66" s="1"/>
  <c r="J47" i="66" s="1"/>
  <c r="I26" i="66"/>
  <c r="I29" i="66" s="1"/>
  <c r="I47" i="66" s="1"/>
  <c r="H26" i="66"/>
  <c r="H29" i="66" s="1"/>
  <c r="H47" i="66" s="1"/>
  <c r="G26" i="66"/>
  <c r="G29" i="66" s="1"/>
  <c r="G47" i="66" s="1"/>
  <c r="F26" i="66"/>
  <c r="F29" i="66" s="1"/>
  <c r="F47" i="66" s="1"/>
  <c r="E26" i="66"/>
  <c r="E29" i="66" s="1"/>
  <c r="E47" i="66" s="1"/>
  <c r="D26" i="66"/>
  <c r="D29" i="66" s="1"/>
  <c r="C26" i="66"/>
  <c r="C29" i="66" s="1"/>
  <c r="C47" i="66" s="1"/>
  <c r="O24" i="66"/>
  <c r="O22" i="66"/>
  <c r="C14" i="66"/>
  <c r="D14" i="66" s="1"/>
  <c r="B12" i="66"/>
  <c r="B63" i="34"/>
  <c r="B64" i="34"/>
  <c r="B60" i="34"/>
  <c r="B61" i="34"/>
  <c r="D57" i="66" l="1"/>
  <c r="D47" i="66"/>
  <c r="L57" i="66"/>
  <c r="L47" i="66"/>
  <c r="O56" i="35"/>
  <c r="O55" i="35"/>
  <c r="E14" i="74"/>
  <c r="F14" i="74" s="1"/>
  <c r="C16" i="67"/>
  <c r="D14" i="67"/>
  <c r="B14" i="67"/>
  <c r="B16" i="67" s="1"/>
  <c r="E14" i="69"/>
  <c r="D14" i="77"/>
  <c r="B14" i="77"/>
  <c r="B16" i="77" s="1"/>
  <c r="C16" i="77"/>
  <c r="E14" i="73"/>
  <c r="E14" i="70"/>
  <c r="D16" i="70"/>
  <c r="D20" i="70" s="1"/>
  <c r="D14" i="76"/>
  <c r="B14" i="76"/>
  <c r="B16" i="76" s="1"/>
  <c r="C16" i="76"/>
  <c r="B14" i="72"/>
  <c r="B16" i="72" s="1"/>
  <c r="C16" i="72"/>
  <c r="C20" i="72" s="1"/>
  <c r="C35" i="72" s="1"/>
  <c r="D14" i="72"/>
  <c r="C16" i="61"/>
  <c r="D14" i="61"/>
  <c r="B14" i="61"/>
  <c r="B16" i="61" s="1"/>
  <c r="B14" i="68"/>
  <c r="B16" i="68" s="1"/>
  <c r="C16" i="68"/>
  <c r="C20" i="68" s="1"/>
  <c r="C35" i="68" s="1"/>
  <c r="D14" i="68"/>
  <c r="B14" i="75"/>
  <c r="B16" i="75" s="1"/>
  <c r="C16" i="75"/>
  <c r="D14" i="75"/>
  <c r="C16" i="74"/>
  <c r="C20" i="74" s="1"/>
  <c r="C35" i="74" s="1"/>
  <c r="B14" i="71"/>
  <c r="B16" i="71" s="1"/>
  <c r="C16" i="70"/>
  <c r="C20" i="70" s="1"/>
  <c r="C35" i="70" s="1"/>
  <c r="B14" i="74"/>
  <c r="B16" i="74" s="1"/>
  <c r="C16" i="73"/>
  <c r="C20" i="73" s="1"/>
  <c r="C35" i="73" s="1"/>
  <c r="D14" i="71"/>
  <c r="B14" i="70"/>
  <c r="B16" i="70" s="1"/>
  <c r="C16" i="69"/>
  <c r="C20" i="69" s="1"/>
  <c r="C35" i="69" s="1"/>
  <c r="B14" i="73"/>
  <c r="B16" i="73" s="1"/>
  <c r="B14" i="69"/>
  <c r="B16" i="69" s="1"/>
  <c r="E14" i="66"/>
  <c r="D16" i="66"/>
  <c r="H57" i="66"/>
  <c r="I57" i="66"/>
  <c r="J57" i="66"/>
  <c r="O29" i="66"/>
  <c r="C57" i="66"/>
  <c r="K57" i="66"/>
  <c r="E57" i="66"/>
  <c r="M57" i="66"/>
  <c r="F57" i="66"/>
  <c r="N57" i="66"/>
  <c r="C16" i="66"/>
  <c r="G57" i="66"/>
  <c r="O26" i="66"/>
  <c r="B14" i="66"/>
  <c r="B16" i="66" s="1"/>
  <c r="B25" i="77"/>
  <c r="O24" i="77"/>
  <c r="O23" i="77"/>
  <c r="O22" i="77"/>
  <c r="A21" i="50"/>
  <c r="A10" i="77"/>
  <c r="A3" i="77"/>
  <c r="A2" i="77"/>
  <c r="A1" i="77"/>
  <c r="B25" i="76"/>
  <c r="G25" i="76" s="1"/>
  <c r="G26" i="76" s="1"/>
  <c r="G29" i="76" s="1"/>
  <c r="O23" i="76"/>
  <c r="O22" i="76"/>
  <c r="A20" i="50"/>
  <c r="A10" i="76"/>
  <c r="A3" i="76"/>
  <c r="A2" i="76"/>
  <c r="A1" i="76"/>
  <c r="B25" i="75"/>
  <c r="I25" i="75" s="1"/>
  <c r="I26" i="75" s="1"/>
  <c r="I29" i="75" s="1"/>
  <c r="I47" i="75" s="1"/>
  <c r="O23" i="75"/>
  <c r="O22" i="75"/>
  <c r="A19" i="50"/>
  <c r="A10" i="75"/>
  <c r="A3" i="75"/>
  <c r="A2" i="75"/>
  <c r="A1" i="75"/>
  <c r="N26" i="74"/>
  <c r="N29" i="74" s="1"/>
  <c r="N47" i="74" s="1"/>
  <c r="M26" i="74"/>
  <c r="M29" i="74" s="1"/>
  <c r="M47" i="74" s="1"/>
  <c r="L26" i="74"/>
  <c r="L29" i="74" s="1"/>
  <c r="L47" i="74" s="1"/>
  <c r="K26" i="74"/>
  <c r="K29" i="74" s="1"/>
  <c r="K47" i="74" s="1"/>
  <c r="J26" i="74"/>
  <c r="J29" i="74" s="1"/>
  <c r="J47" i="74" s="1"/>
  <c r="I26" i="74"/>
  <c r="I29" i="74" s="1"/>
  <c r="I47" i="74" s="1"/>
  <c r="H26" i="74"/>
  <c r="H29" i="74" s="1"/>
  <c r="G26" i="74"/>
  <c r="G29" i="74" s="1"/>
  <c r="G47" i="74" s="1"/>
  <c r="F26" i="74"/>
  <c r="F29" i="74" s="1"/>
  <c r="F47" i="74" s="1"/>
  <c r="E26" i="74"/>
  <c r="E29" i="74" s="1"/>
  <c r="E47" i="74" s="1"/>
  <c r="D26" i="74"/>
  <c r="D29" i="74" s="1"/>
  <c r="D47" i="74" s="1"/>
  <c r="C26" i="74"/>
  <c r="C29" i="74" s="1"/>
  <c r="C47" i="74" s="1"/>
  <c r="O24" i="74"/>
  <c r="O22" i="74"/>
  <c r="A17" i="50"/>
  <c r="A10" i="74"/>
  <c r="A3" i="74"/>
  <c r="A2" i="74"/>
  <c r="A1" i="74"/>
  <c r="N26" i="73"/>
  <c r="N29" i="73" s="1"/>
  <c r="N47" i="73" s="1"/>
  <c r="M26" i="73"/>
  <c r="M29" i="73" s="1"/>
  <c r="L26" i="73"/>
  <c r="L29" i="73" s="1"/>
  <c r="L47" i="73" s="1"/>
  <c r="K26" i="73"/>
  <c r="K29" i="73" s="1"/>
  <c r="K47" i="73" s="1"/>
  <c r="J26" i="73"/>
  <c r="J29" i="73" s="1"/>
  <c r="J47" i="73" s="1"/>
  <c r="I26" i="73"/>
  <c r="I29" i="73" s="1"/>
  <c r="I47" i="73" s="1"/>
  <c r="H26" i="73"/>
  <c r="H29" i="73" s="1"/>
  <c r="H47" i="73" s="1"/>
  <c r="G26" i="73"/>
  <c r="G29" i="73" s="1"/>
  <c r="G47" i="73" s="1"/>
  <c r="F26" i="73"/>
  <c r="F29" i="73" s="1"/>
  <c r="F47" i="73" s="1"/>
  <c r="E26" i="73"/>
  <c r="E29" i="73" s="1"/>
  <c r="E47" i="73" s="1"/>
  <c r="D26" i="73"/>
  <c r="D29" i="73" s="1"/>
  <c r="D47" i="73" s="1"/>
  <c r="C26" i="73"/>
  <c r="C29" i="73" s="1"/>
  <c r="C47" i="73" s="1"/>
  <c r="O24" i="73"/>
  <c r="O22" i="73"/>
  <c r="A16" i="50"/>
  <c r="A10" i="73"/>
  <c r="A3" i="73"/>
  <c r="A2" i="73"/>
  <c r="A1" i="73"/>
  <c r="N26" i="72"/>
  <c r="N29" i="72" s="1"/>
  <c r="N47" i="72" s="1"/>
  <c r="M26" i="72"/>
  <c r="M29" i="72" s="1"/>
  <c r="M47" i="72" s="1"/>
  <c r="L26" i="72"/>
  <c r="L29" i="72" s="1"/>
  <c r="L47" i="72" s="1"/>
  <c r="K26" i="72"/>
  <c r="K29" i="72" s="1"/>
  <c r="K47" i="72" s="1"/>
  <c r="J26" i="72"/>
  <c r="J29" i="72" s="1"/>
  <c r="J47" i="72" s="1"/>
  <c r="I26" i="72"/>
  <c r="I29" i="72" s="1"/>
  <c r="I47" i="72" s="1"/>
  <c r="H26" i="72"/>
  <c r="H29" i="72" s="1"/>
  <c r="H47" i="72" s="1"/>
  <c r="G26" i="72"/>
  <c r="G29" i="72" s="1"/>
  <c r="G47" i="72" s="1"/>
  <c r="F26" i="72"/>
  <c r="F29" i="72" s="1"/>
  <c r="F47" i="72" s="1"/>
  <c r="E26" i="72"/>
  <c r="E29" i="72" s="1"/>
  <c r="E47" i="72" s="1"/>
  <c r="D26" i="72"/>
  <c r="D29" i="72" s="1"/>
  <c r="D47" i="72" s="1"/>
  <c r="C26" i="72"/>
  <c r="C29" i="72" s="1"/>
  <c r="C47" i="72" s="1"/>
  <c r="O24" i="72"/>
  <c r="O22" i="72"/>
  <c r="A15" i="50"/>
  <c r="A10" i="72"/>
  <c r="A3" i="72"/>
  <c r="A2" i="72"/>
  <c r="A1" i="72"/>
  <c r="N26" i="71"/>
  <c r="N29" i="71" s="1"/>
  <c r="M26" i="71"/>
  <c r="M29" i="71" s="1"/>
  <c r="M47" i="71" s="1"/>
  <c r="L26" i="71"/>
  <c r="L29" i="71" s="1"/>
  <c r="L47" i="71" s="1"/>
  <c r="K26" i="71"/>
  <c r="K29" i="71" s="1"/>
  <c r="K47" i="71" s="1"/>
  <c r="J26" i="71"/>
  <c r="J29" i="71" s="1"/>
  <c r="J47" i="71" s="1"/>
  <c r="I26" i="71"/>
  <c r="I29" i="71" s="1"/>
  <c r="I47" i="71" s="1"/>
  <c r="H26" i="71"/>
  <c r="H29" i="71" s="1"/>
  <c r="H47" i="71" s="1"/>
  <c r="G26" i="71"/>
  <c r="G29" i="71" s="1"/>
  <c r="G47" i="71" s="1"/>
  <c r="F26" i="71"/>
  <c r="F29" i="71" s="1"/>
  <c r="F47" i="71" s="1"/>
  <c r="E26" i="71"/>
  <c r="E29" i="71" s="1"/>
  <c r="E47" i="71" s="1"/>
  <c r="D26" i="71"/>
  <c r="D29" i="71" s="1"/>
  <c r="D47" i="71" s="1"/>
  <c r="C26" i="71"/>
  <c r="C29" i="71" s="1"/>
  <c r="C47" i="71" s="1"/>
  <c r="O24" i="71"/>
  <c r="O22" i="71"/>
  <c r="A14" i="50"/>
  <c r="A10" i="71"/>
  <c r="A3" i="71"/>
  <c r="A2" i="71"/>
  <c r="A1" i="71"/>
  <c r="N26" i="70"/>
  <c r="N29" i="70" s="1"/>
  <c r="N47" i="70" s="1"/>
  <c r="M26" i="70"/>
  <c r="M29" i="70" s="1"/>
  <c r="M47" i="70" s="1"/>
  <c r="L26" i="70"/>
  <c r="L29" i="70" s="1"/>
  <c r="L47" i="70" s="1"/>
  <c r="K26" i="70"/>
  <c r="K29" i="70" s="1"/>
  <c r="K47" i="70" s="1"/>
  <c r="J26" i="70"/>
  <c r="J29" i="70" s="1"/>
  <c r="J47" i="70" s="1"/>
  <c r="I26" i="70"/>
  <c r="I29" i="70" s="1"/>
  <c r="I47" i="70" s="1"/>
  <c r="H26" i="70"/>
  <c r="H29" i="70" s="1"/>
  <c r="H47" i="70" s="1"/>
  <c r="G26" i="70"/>
  <c r="G29" i="70" s="1"/>
  <c r="G47" i="70" s="1"/>
  <c r="F26" i="70"/>
  <c r="F29" i="70" s="1"/>
  <c r="F47" i="70" s="1"/>
  <c r="E26" i="70"/>
  <c r="E29" i="70" s="1"/>
  <c r="D26" i="70"/>
  <c r="D29" i="70" s="1"/>
  <c r="D47" i="70" s="1"/>
  <c r="C26" i="70"/>
  <c r="C29" i="70" s="1"/>
  <c r="O24" i="70"/>
  <c r="O22" i="70"/>
  <c r="A13" i="50"/>
  <c r="A10" i="70"/>
  <c r="A3" i="70"/>
  <c r="A2" i="70"/>
  <c r="A1" i="70"/>
  <c r="N26" i="69"/>
  <c r="N29" i="69" s="1"/>
  <c r="N47" i="69" s="1"/>
  <c r="M26" i="69"/>
  <c r="M29" i="69" s="1"/>
  <c r="M47" i="69" s="1"/>
  <c r="L26" i="69"/>
  <c r="L29" i="69" s="1"/>
  <c r="L47" i="69" s="1"/>
  <c r="K26" i="69"/>
  <c r="K29" i="69" s="1"/>
  <c r="K47" i="69" s="1"/>
  <c r="J26" i="69"/>
  <c r="J29" i="69" s="1"/>
  <c r="J47" i="69" s="1"/>
  <c r="I26" i="69"/>
  <c r="I29" i="69" s="1"/>
  <c r="I47" i="69" s="1"/>
  <c r="H26" i="69"/>
  <c r="H29" i="69" s="1"/>
  <c r="H47" i="69" s="1"/>
  <c r="G26" i="69"/>
  <c r="G29" i="69" s="1"/>
  <c r="G47" i="69" s="1"/>
  <c r="F26" i="69"/>
  <c r="F29" i="69" s="1"/>
  <c r="F47" i="69" s="1"/>
  <c r="E26" i="69"/>
  <c r="E29" i="69" s="1"/>
  <c r="E47" i="69" s="1"/>
  <c r="D26" i="69"/>
  <c r="D29" i="69" s="1"/>
  <c r="D47" i="69" s="1"/>
  <c r="C26" i="69"/>
  <c r="C29" i="69" s="1"/>
  <c r="C47" i="69" s="1"/>
  <c r="O24" i="69"/>
  <c r="O22" i="69"/>
  <c r="A12" i="50"/>
  <c r="A10" i="69"/>
  <c r="A3" i="69"/>
  <c r="A2" i="69"/>
  <c r="A1" i="69"/>
  <c r="N26" i="68"/>
  <c r="N29" i="68" s="1"/>
  <c r="N47" i="68" s="1"/>
  <c r="M26" i="68"/>
  <c r="M29" i="68" s="1"/>
  <c r="M47" i="68" s="1"/>
  <c r="L26" i="68"/>
  <c r="L29" i="68" s="1"/>
  <c r="L47" i="68" s="1"/>
  <c r="K26" i="68"/>
  <c r="K29" i="68" s="1"/>
  <c r="K47" i="68" s="1"/>
  <c r="J26" i="68"/>
  <c r="J29" i="68" s="1"/>
  <c r="J47" i="68" s="1"/>
  <c r="I26" i="68"/>
  <c r="I29" i="68" s="1"/>
  <c r="I47" i="68" s="1"/>
  <c r="H26" i="68"/>
  <c r="H29" i="68" s="1"/>
  <c r="H47" i="68" s="1"/>
  <c r="G26" i="68"/>
  <c r="G29" i="68" s="1"/>
  <c r="G47" i="68" s="1"/>
  <c r="F26" i="68"/>
  <c r="F29" i="68" s="1"/>
  <c r="F47" i="68" s="1"/>
  <c r="E26" i="68"/>
  <c r="E29" i="68" s="1"/>
  <c r="E47" i="68" s="1"/>
  <c r="D26" i="68"/>
  <c r="D29" i="68" s="1"/>
  <c r="D47" i="68" s="1"/>
  <c r="C26" i="68"/>
  <c r="C29" i="68" s="1"/>
  <c r="C47" i="68" s="1"/>
  <c r="O24" i="68"/>
  <c r="O22" i="68"/>
  <c r="A11" i="50"/>
  <c r="A10" i="68"/>
  <c r="A3" i="68"/>
  <c r="A2" i="68"/>
  <c r="A1" i="68"/>
  <c r="N26" i="67"/>
  <c r="N29" i="67" s="1"/>
  <c r="N47" i="67" s="1"/>
  <c r="M26" i="67"/>
  <c r="M29" i="67" s="1"/>
  <c r="M47" i="67" s="1"/>
  <c r="L26" i="67"/>
  <c r="L29" i="67" s="1"/>
  <c r="L47" i="67" s="1"/>
  <c r="K26" i="67"/>
  <c r="K29" i="67" s="1"/>
  <c r="K47" i="67" s="1"/>
  <c r="J26" i="67"/>
  <c r="J29" i="67" s="1"/>
  <c r="J47" i="67" s="1"/>
  <c r="I26" i="67"/>
  <c r="I29" i="67" s="1"/>
  <c r="I47" i="67" s="1"/>
  <c r="H26" i="67"/>
  <c r="H29" i="67" s="1"/>
  <c r="H47" i="67" s="1"/>
  <c r="G26" i="67"/>
  <c r="G29" i="67" s="1"/>
  <c r="G47" i="67" s="1"/>
  <c r="F26" i="67"/>
  <c r="F29" i="67" s="1"/>
  <c r="F47" i="67" s="1"/>
  <c r="E26" i="67"/>
  <c r="E29" i="67" s="1"/>
  <c r="E47" i="67" s="1"/>
  <c r="D26" i="67"/>
  <c r="D29" i="67" s="1"/>
  <c r="D47" i="67" s="1"/>
  <c r="C26" i="67"/>
  <c r="C29" i="67" s="1"/>
  <c r="C47" i="67" s="1"/>
  <c r="O24" i="67"/>
  <c r="O22" i="67"/>
  <c r="A10" i="50"/>
  <c r="A10" i="67"/>
  <c r="A3" i="67"/>
  <c r="A2" i="67"/>
  <c r="A1" i="67"/>
  <c r="A9" i="50"/>
  <c r="A10" i="66"/>
  <c r="A3" i="66"/>
  <c r="A2" i="66"/>
  <c r="A1" i="66"/>
  <c r="I21" i="50"/>
  <c r="E16" i="74" l="1"/>
  <c r="E20" i="74" s="1"/>
  <c r="G57" i="76"/>
  <c r="G47" i="76"/>
  <c r="N57" i="71"/>
  <c r="N47" i="71"/>
  <c r="N48" i="71" s="1"/>
  <c r="C32" i="70"/>
  <c r="C36" i="70" s="1"/>
  <c r="C37" i="70" s="1"/>
  <c r="D35" i="70" s="1"/>
  <c r="C47" i="70"/>
  <c r="H57" i="74"/>
  <c r="H47" i="74"/>
  <c r="E57" i="70"/>
  <c r="E47" i="70"/>
  <c r="E48" i="70" s="1"/>
  <c r="E49" i="70" s="1"/>
  <c r="E82" i="70" s="1"/>
  <c r="E64" i="70" s="1"/>
  <c r="M57" i="73"/>
  <c r="M47" i="73"/>
  <c r="C20" i="75"/>
  <c r="C35" i="75" s="1"/>
  <c r="N31" i="75"/>
  <c r="F31" i="75"/>
  <c r="H31" i="75"/>
  <c r="M31" i="75"/>
  <c r="E31" i="75"/>
  <c r="L31" i="75"/>
  <c r="D31" i="75"/>
  <c r="K31" i="75"/>
  <c r="C31" i="75"/>
  <c r="G31" i="75"/>
  <c r="J31" i="75"/>
  <c r="I31" i="75"/>
  <c r="N31" i="77"/>
  <c r="F31" i="77"/>
  <c r="H31" i="77"/>
  <c r="M31" i="77"/>
  <c r="E31" i="77"/>
  <c r="L31" i="77"/>
  <c r="D31" i="77"/>
  <c r="K31" i="77"/>
  <c r="C31" i="77"/>
  <c r="J31" i="77"/>
  <c r="G31" i="77"/>
  <c r="I31" i="77"/>
  <c r="C20" i="77"/>
  <c r="C35" i="77" s="1"/>
  <c r="C20" i="76"/>
  <c r="C35" i="76" s="1"/>
  <c r="J31" i="76"/>
  <c r="L31" i="76"/>
  <c r="D31" i="76"/>
  <c r="K31" i="76"/>
  <c r="C31" i="76"/>
  <c r="I31" i="76"/>
  <c r="H31" i="76"/>
  <c r="G31" i="76"/>
  <c r="N31" i="76"/>
  <c r="F31" i="76"/>
  <c r="M31" i="76"/>
  <c r="E31" i="76"/>
  <c r="N31" i="73"/>
  <c r="F31" i="73"/>
  <c r="H31" i="73"/>
  <c r="M31" i="73"/>
  <c r="E31" i="73"/>
  <c r="G31" i="73"/>
  <c r="L31" i="73"/>
  <c r="D31" i="73"/>
  <c r="K31" i="73"/>
  <c r="C31" i="73"/>
  <c r="J31" i="73"/>
  <c r="I31" i="73"/>
  <c r="N31" i="71"/>
  <c r="F31" i="71"/>
  <c r="H31" i="71"/>
  <c r="G31" i="71"/>
  <c r="M31" i="71"/>
  <c r="E31" i="71"/>
  <c r="L31" i="71"/>
  <c r="D31" i="71"/>
  <c r="K31" i="71"/>
  <c r="C31" i="71"/>
  <c r="J31" i="71"/>
  <c r="I31" i="71"/>
  <c r="J31" i="74"/>
  <c r="L31" i="74"/>
  <c r="D31" i="74"/>
  <c r="C31" i="74"/>
  <c r="I31" i="74"/>
  <c r="H31" i="74"/>
  <c r="G31" i="74"/>
  <c r="N31" i="74"/>
  <c r="F31" i="74"/>
  <c r="M31" i="74"/>
  <c r="E31" i="74"/>
  <c r="K31" i="74"/>
  <c r="J31" i="72"/>
  <c r="D31" i="72"/>
  <c r="I31" i="72"/>
  <c r="H31" i="72"/>
  <c r="L31" i="72"/>
  <c r="K31" i="72"/>
  <c r="G31" i="72"/>
  <c r="N31" i="72"/>
  <c r="F31" i="72"/>
  <c r="M31" i="72"/>
  <c r="E31" i="72"/>
  <c r="C31" i="72"/>
  <c r="C20" i="67"/>
  <c r="C35" i="67" s="1"/>
  <c r="C33" i="67"/>
  <c r="C32" i="67"/>
  <c r="H31" i="67"/>
  <c r="N31" i="70"/>
  <c r="F31" i="70"/>
  <c r="M31" i="70"/>
  <c r="E31" i="70"/>
  <c r="L31" i="70"/>
  <c r="D31" i="70"/>
  <c r="K31" i="70"/>
  <c r="C31" i="70"/>
  <c r="J31" i="70"/>
  <c r="I31" i="70"/>
  <c r="H31" i="70"/>
  <c r="G31" i="70"/>
  <c r="N31" i="69"/>
  <c r="F31" i="69"/>
  <c r="M31" i="69"/>
  <c r="E31" i="69"/>
  <c r="L31" i="69"/>
  <c r="D31" i="69"/>
  <c r="K31" i="69"/>
  <c r="C31" i="69"/>
  <c r="J31" i="69"/>
  <c r="I31" i="69"/>
  <c r="H31" i="69"/>
  <c r="G31" i="69"/>
  <c r="C33" i="66"/>
  <c r="C32" i="66"/>
  <c r="K31" i="66"/>
  <c r="C31" i="66"/>
  <c r="J31" i="66"/>
  <c r="I31" i="66"/>
  <c r="H31" i="66"/>
  <c r="L31" i="66"/>
  <c r="D31" i="66"/>
  <c r="G31" i="66"/>
  <c r="N31" i="66"/>
  <c r="F31" i="66"/>
  <c r="M31" i="66"/>
  <c r="E31" i="66"/>
  <c r="D32" i="66"/>
  <c r="D33" i="66"/>
  <c r="D53" i="66" s="1"/>
  <c r="D83" i="66" s="1"/>
  <c r="D65" i="66" s="1"/>
  <c r="N31" i="68"/>
  <c r="F31" i="68"/>
  <c r="M31" i="68"/>
  <c r="E31" i="68"/>
  <c r="G31" i="68"/>
  <c r="L31" i="68"/>
  <c r="D31" i="68"/>
  <c r="K31" i="68"/>
  <c r="C31" i="68"/>
  <c r="J31" i="68"/>
  <c r="I31" i="68"/>
  <c r="H31" i="68"/>
  <c r="L19" i="73"/>
  <c r="L57" i="73"/>
  <c r="L48" i="70"/>
  <c r="L49" i="70" s="1"/>
  <c r="L82" i="70" s="1"/>
  <c r="L64" i="70" s="1"/>
  <c r="L57" i="70"/>
  <c r="I57" i="71"/>
  <c r="E19" i="73"/>
  <c r="C19" i="72"/>
  <c r="C33" i="72"/>
  <c r="E19" i="68"/>
  <c r="L19" i="71"/>
  <c r="I19" i="70"/>
  <c r="M57" i="71"/>
  <c r="J19" i="74"/>
  <c r="N57" i="73"/>
  <c r="K57" i="74"/>
  <c r="E57" i="71"/>
  <c r="K57" i="72"/>
  <c r="G57" i="71"/>
  <c r="N57" i="74"/>
  <c r="L19" i="68"/>
  <c r="G19" i="74"/>
  <c r="I19" i="67"/>
  <c r="I31" i="67"/>
  <c r="O29" i="74"/>
  <c r="D32" i="74"/>
  <c r="I57" i="70"/>
  <c r="E48" i="74"/>
  <c r="E81" i="74" s="1"/>
  <c r="E63" i="74" s="1"/>
  <c r="E32" i="74"/>
  <c r="M57" i="69"/>
  <c r="L19" i="67"/>
  <c r="L31" i="67"/>
  <c r="I48" i="68"/>
  <c r="I49" i="68" s="1"/>
  <c r="I82" i="68" s="1"/>
  <c r="I64" i="68" s="1"/>
  <c r="H57" i="71"/>
  <c r="E57" i="72"/>
  <c r="M57" i="72"/>
  <c r="J57" i="68"/>
  <c r="G57" i="74"/>
  <c r="E57" i="68"/>
  <c r="J57" i="69"/>
  <c r="F57" i="73"/>
  <c r="M19" i="69"/>
  <c r="L57" i="74"/>
  <c r="D57" i="69"/>
  <c r="D32" i="69"/>
  <c r="M57" i="67"/>
  <c r="M31" i="67"/>
  <c r="D57" i="70"/>
  <c r="D32" i="70"/>
  <c r="F57" i="72"/>
  <c r="C57" i="73"/>
  <c r="C32" i="73"/>
  <c r="C36" i="73" s="1"/>
  <c r="C37" i="73" s="1"/>
  <c r="D35" i="73" s="1"/>
  <c r="K57" i="73"/>
  <c r="J48" i="68"/>
  <c r="K48" i="73"/>
  <c r="K49" i="73" s="1"/>
  <c r="K82" i="73" s="1"/>
  <c r="K64" i="73" s="1"/>
  <c r="M57" i="68"/>
  <c r="L57" i="71"/>
  <c r="F19" i="72"/>
  <c r="O29" i="69"/>
  <c r="C32" i="69"/>
  <c r="C36" i="69" s="1"/>
  <c r="C37" i="69" s="1"/>
  <c r="D35" i="69" s="1"/>
  <c r="G48" i="73"/>
  <c r="G49" i="73" s="1"/>
  <c r="G82" i="73" s="1"/>
  <c r="G64" i="73" s="1"/>
  <c r="J31" i="67"/>
  <c r="O29" i="72"/>
  <c r="C32" i="72"/>
  <c r="C36" i="72" s="1"/>
  <c r="C37" i="72" s="1"/>
  <c r="M48" i="74"/>
  <c r="M49" i="74" s="1"/>
  <c r="M82" i="74" s="1"/>
  <c r="M64" i="74" s="1"/>
  <c r="K19" i="67"/>
  <c r="K31" i="67"/>
  <c r="J57" i="70"/>
  <c r="G57" i="69"/>
  <c r="F57" i="67"/>
  <c r="F31" i="67"/>
  <c r="C48" i="68"/>
  <c r="C32" i="68"/>
  <c r="C36" i="68" s="1"/>
  <c r="C37" i="68" s="1"/>
  <c r="D57" i="73"/>
  <c r="D32" i="73"/>
  <c r="I57" i="74"/>
  <c r="I57" i="68"/>
  <c r="J57" i="71"/>
  <c r="C32" i="74"/>
  <c r="C36" i="74" s="1"/>
  <c r="C37" i="74" s="1"/>
  <c r="D35" i="74" s="1"/>
  <c r="J57" i="72"/>
  <c r="M48" i="68"/>
  <c r="M49" i="68" s="1"/>
  <c r="M82" i="68" s="1"/>
  <c r="M64" i="68" s="1"/>
  <c r="L57" i="69"/>
  <c r="C57" i="67"/>
  <c r="C31" i="67"/>
  <c r="E57" i="69"/>
  <c r="D19" i="67"/>
  <c r="D31" i="67"/>
  <c r="E19" i="67"/>
  <c r="E31" i="67"/>
  <c r="N57" i="67"/>
  <c r="N31" i="67"/>
  <c r="G57" i="67"/>
  <c r="G31" i="67"/>
  <c r="D57" i="68"/>
  <c r="L57" i="68"/>
  <c r="I57" i="69"/>
  <c r="F57" i="70"/>
  <c r="N57" i="70"/>
  <c r="C57" i="71"/>
  <c r="C32" i="71"/>
  <c r="C36" i="71" s="1"/>
  <c r="C37" i="71" s="1"/>
  <c r="K57" i="71"/>
  <c r="H57" i="72"/>
  <c r="E57" i="73"/>
  <c r="J57" i="74"/>
  <c r="G57" i="68"/>
  <c r="I48" i="71"/>
  <c r="I49" i="71" s="1"/>
  <c r="I82" i="71" s="1"/>
  <c r="I64" i="71" s="1"/>
  <c r="N57" i="72"/>
  <c r="N31" i="61"/>
  <c r="F31" i="61"/>
  <c r="J31" i="61"/>
  <c r="M31" i="61"/>
  <c r="E31" i="61"/>
  <c r="L31" i="61"/>
  <c r="D31" i="61"/>
  <c r="K31" i="61"/>
  <c r="C31" i="61"/>
  <c r="I31" i="61"/>
  <c r="H31" i="61"/>
  <c r="G31" i="61"/>
  <c r="C20" i="61"/>
  <c r="C35" i="61" s="1"/>
  <c r="E57" i="67"/>
  <c r="M19" i="67"/>
  <c r="K57" i="67"/>
  <c r="F57" i="68"/>
  <c r="H57" i="73"/>
  <c r="C57" i="69"/>
  <c r="J48" i="72"/>
  <c r="L48" i="74"/>
  <c r="L49" i="74" s="1"/>
  <c r="L82" i="74" s="1"/>
  <c r="L64" i="74" s="1"/>
  <c r="O29" i="67"/>
  <c r="F57" i="74"/>
  <c r="O29" i="70"/>
  <c r="F57" i="69"/>
  <c r="N57" i="69"/>
  <c r="C57" i="70"/>
  <c r="C33" i="70"/>
  <c r="K57" i="70"/>
  <c r="J57" i="73"/>
  <c r="D33" i="70"/>
  <c r="M57" i="70"/>
  <c r="O29" i="71"/>
  <c r="D48" i="73"/>
  <c r="D49" i="73" s="1"/>
  <c r="D82" i="73" s="1"/>
  <c r="D64" i="73" s="1"/>
  <c r="C19" i="67"/>
  <c r="O29" i="73"/>
  <c r="D57" i="72"/>
  <c r="F57" i="71"/>
  <c r="H57" i="70"/>
  <c r="K57" i="68"/>
  <c r="H57" i="68"/>
  <c r="D48" i="69"/>
  <c r="D49" i="69" s="1"/>
  <c r="D82" i="69" s="1"/>
  <c r="D64" i="69" s="1"/>
  <c r="K48" i="71"/>
  <c r="K49" i="71" s="1"/>
  <c r="K82" i="71" s="1"/>
  <c r="K64" i="71" s="1"/>
  <c r="D57" i="74"/>
  <c r="L57" i="67"/>
  <c r="J57" i="67"/>
  <c r="I57" i="67"/>
  <c r="N57" i="68"/>
  <c r="K57" i="69"/>
  <c r="C57" i="72"/>
  <c r="L57" i="72"/>
  <c r="H57" i="69"/>
  <c r="G57" i="72"/>
  <c r="C57" i="68"/>
  <c r="J48" i="69"/>
  <c r="J49" i="69" s="1"/>
  <c r="J82" i="69" s="1"/>
  <c r="J64" i="69" s="1"/>
  <c r="M48" i="71"/>
  <c r="M49" i="71" s="1"/>
  <c r="M82" i="71" s="1"/>
  <c r="M64" i="71" s="1"/>
  <c r="K48" i="72"/>
  <c r="C57" i="74"/>
  <c r="G57" i="73"/>
  <c r="G19" i="67"/>
  <c r="D57" i="67"/>
  <c r="O29" i="68"/>
  <c r="M57" i="74"/>
  <c r="N19" i="67"/>
  <c r="I57" i="73"/>
  <c r="H57" i="67"/>
  <c r="G57" i="70"/>
  <c r="D57" i="71"/>
  <c r="I57" i="72"/>
  <c r="E57" i="74"/>
  <c r="F19" i="67"/>
  <c r="F16" i="74"/>
  <c r="F20" i="74" s="1"/>
  <c r="G14" i="74"/>
  <c r="E14" i="77"/>
  <c r="D16" i="77"/>
  <c r="E14" i="71"/>
  <c r="D16" i="71"/>
  <c r="D20" i="71" s="1"/>
  <c r="D16" i="75"/>
  <c r="E14" i="75"/>
  <c r="E14" i="61"/>
  <c r="D16" i="61"/>
  <c r="D16" i="76"/>
  <c r="E14" i="76"/>
  <c r="E16" i="69"/>
  <c r="E20" i="69" s="1"/>
  <c r="F14" i="69"/>
  <c r="D16" i="72"/>
  <c r="D20" i="72" s="1"/>
  <c r="E14" i="72"/>
  <c r="F14" i="70"/>
  <c r="E16" i="70"/>
  <c r="E20" i="70" s="1"/>
  <c r="D16" i="68"/>
  <c r="D20" i="68" s="1"/>
  <c r="E14" i="68"/>
  <c r="D16" i="67"/>
  <c r="E14" i="67"/>
  <c r="E16" i="73"/>
  <c r="E20" i="73" s="1"/>
  <c r="F14" i="73"/>
  <c r="I19" i="75"/>
  <c r="I57" i="75"/>
  <c r="G19" i="76"/>
  <c r="C48" i="71"/>
  <c r="C49" i="71" s="1"/>
  <c r="H48" i="70"/>
  <c r="H49" i="70" s="1"/>
  <c r="H82" i="70" s="1"/>
  <c r="H64" i="70" s="1"/>
  <c r="N48" i="72"/>
  <c r="N49" i="72" s="1"/>
  <c r="N82" i="72" s="1"/>
  <c r="N64" i="72" s="1"/>
  <c r="H48" i="74"/>
  <c r="H49" i="74" s="1"/>
  <c r="H82" i="74" s="1"/>
  <c r="H64" i="74" s="1"/>
  <c r="I48" i="70"/>
  <c r="I49" i="70" s="1"/>
  <c r="I82" i="70" s="1"/>
  <c r="I64" i="70" s="1"/>
  <c r="F48" i="71"/>
  <c r="G48" i="74"/>
  <c r="G49" i="74" s="1"/>
  <c r="G82" i="74" s="1"/>
  <c r="G64" i="74" s="1"/>
  <c r="K48" i="68"/>
  <c r="K49" i="68" s="1"/>
  <c r="K82" i="68" s="1"/>
  <c r="K64" i="68" s="1"/>
  <c r="C48" i="72"/>
  <c r="C49" i="72" s="1"/>
  <c r="F48" i="67"/>
  <c r="F49" i="67" s="1"/>
  <c r="F82" i="67" s="1"/>
  <c r="F64" i="67" s="1"/>
  <c r="E48" i="73"/>
  <c r="E49" i="73" s="1"/>
  <c r="E82" i="73" s="1"/>
  <c r="E64" i="73" s="1"/>
  <c r="E48" i="68"/>
  <c r="E49" i="68" s="1"/>
  <c r="E82" i="68" s="1"/>
  <c r="E64" i="68" s="1"/>
  <c r="M48" i="69"/>
  <c r="C48" i="69"/>
  <c r="N48" i="70"/>
  <c r="L48" i="68"/>
  <c r="L49" i="68" s="1"/>
  <c r="L82" i="68" s="1"/>
  <c r="L64" i="68" s="1"/>
  <c r="J48" i="71"/>
  <c r="J49" i="71" s="1"/>
  <c r="J82" i="71" s="1"/>
  <c r="J64" i="71" s="1"/>
  <c r="E48" i="72"/>
  <c r="E49" i="72" s="1"/>
  <c r="E82" i="72" s="1"/>
  <c r="E64" i="72" s="1"/>
  <c r="F48" i="72"/>
  <c r="F49" i="72" s="1"/>
  <c r="F82" i="72" s="1"/>
  <c r="F64" i="72" s="1"/>
  <c r="D48" i="68"/>
  <c r="D49" i="68" s="1"/>
  <c r="D82" i="68" s="1"/>
  <c r="D64" i="68" s="1"/>
  <c r="L48" i="71"/>
  <c r="L49" i="71" s="1"/>
  <c r="L82" i="71" s="1"/>
  <c r="L64" i="71" s="1"/>
  <c r="J48" i="74"/>
  <c r="J49" i="74" s="1"/>
  <c r="J82" i="74" s="1"/>
  <c r="J64" i="74" s="1"/>
  <c r="M48" i="73"/>
  <c r="M49" i="73" s="1"/>
  <c r="M82" i="73" s="1"/>
  <c r="M64" i="73" s="1"/>
  <c r="M48" i="70"/>
  <c r="K48" i="69"/>
  <c r="K49" i="69" s="1"/>
  <c r="K82" i="69" s="1"/>
  <c r="K64" i="69" s="1"/>
  <c r="F48" i="70"/>
  <c r="F49" i="70" s="1"/>
  <c r="F82" i="70" s="1"/>
  <c r="F64" i="70" s="1"/>
  <c r="C48" i="66"/>
  <c r="C19" i="66"/>
  <c r="O47" i="66"/>
  <c r="H48" i="66"/>
  <c r="H81" i="66" s="1"/>
  <c r="H63" i="66" s="1"/>
  <c r="H19" i="66"/>
  <c r="M48" i="66"/>
  <c r="M81" i="66" s="1"/>
  <c r="M63" i="66" s="1"/>
  <c r="M19" i="66"/>
  <c r="L48" i="66"/>
  <c r="L81" i="66" s="1"/>
  <c r="L63" i="66" s="1"/>
  <c r="L19" i="66"/>
  <c r="G48" i="66"/>
  <c r="G81" i="66" s="1"/>
  <c r="G63" i="66" s="1"/>
  <c r="G19" i="66"/>
  <c r="F48" i="66"/>
  <c r="F81" i="66" s="1"/>
  <c r="F63" i="66" s="1"/>
  <c r="F19" i="66"/>
  <c r="E48" i="66"/>
  <c r="E81" i="66" s="1"/>
  <c r="E63" i="66" s="1"/>
  <c r="E19" i="66"/>
  <c r="O57" i="66"/>
  <c r="I19" i="66"/>
  <c r="I48" i="66"/>
  <c r="I81" i="66" s="1"/>
  <c r="I63" i="66" s="1"/>
  <c r="D48" i="66"/>
  <c r="D81" i="66" s="1"/>
  <c r="D63" i="66" s="1"/>
  <c r="D19" i="66"/>
  <c r="C20" i="66"/>
  <c r="C35" i="66" s="1"/>
  <c r="C53" i="66"/>
  <c r="J48" i="66"/>
  <c r="J81" i="66" s="1"/>
  <c r="J63" i="66" s="1"/>
  <c r="J19" i="66"/>
  <c r="D20" i="66"/>
  <c r="N48" i="66"/>
  <c r="N81" i="66" s="1"/>
  <c r="N63" i="66" s="1"/>
  <c r="N19" i="66"/>
  <c r="K48" i="66"/>
  <c r="K81" i="66" s="1"/>
  <c r="K63" i="66" s="1"/>
  <c r="K19" i="66"/>
  <c r="F14" i="66"/>
  <c r="E16" i="66"/>
  <c r="O26" i="70"/>
  <c r="O26" i="69"/>
  <c r="L25" i="76"/>
  <c r="L26" i="76" s="1"/>
  <c r="L29" i="76" s="1"/>
  <c r="L47" i="76" s="1"/>
  <c r="D25" i="76"/>
  <c r="D26" i="76" s="1"/>
  <c r="D29" i="76" s="1"/>
  <c r="D47" i="76" s="1"/>
  <c r="J25" i="75"/>
  <c r="J26" i="75" s="1"/>
  <c r="J29" i="75" s="1"/>
  <c r="J47" i="75" s="1"/>
  <c r="N25" i="76"/>
  <c r="N26" i="76" s="1"/>
  <c r="N29" i="76" s="1"/>
  <c r="N47" i="76" s="1"/>
  <c r="F25" i="76"/>
  <c r="F26" i="76" s="1"/>
  <c r="F29" i="76" s="1"/>
  <c r="F47" i="76" s="1"/>
  <c r="H25" i="76"/>
  <c r="H26" i="76" s="1"/>
  <c r="H29" i="76" s="1"/>
  <c r="H47" i="76" s="1"/>
  <c r="I25" i="76"/>
  <c r="I26" i="76" s="1"/>
  <c r="I29" i="76" s="1"/>
  <c r="I47" i="76" s="1"/>
  <c r="O24" i="76"/>
  <c r="J25" i="76"/>
  <c r="J26" i="76" s="1"/>
  <c r="J29" i="76" s="1"/>
  <c r="J47" i="76" s="1"/>
  <c r="C25" i="76"/>
  <c r="K25" i="76"/>
  <c r="K26" i="76" s="1"/>
  <c r="K29" i="76" s="1"/>
  <c r="K47" i="76" s="1"/>
  <c r="I25" i="77"/>
  <c r="I26" i="77" s="1"/>
  <c r="I29" i="77" s="1"/>
  <c r="I47" i="77" s="1"/>
  <c r="H25" i="77"/>
  <c r="H26" i="77" s="1"/>
  <c r="H29" i="77" s="1"/>
  <c r="H47" i="77" s="1"/>
  <c r="G25" i="77"/>
  <c r="G26" i="77" s="1"/>
  <c r="G29" i="77" s="1"/>
  <c r="G47" i="77" s="1"/>
  <c r="N25" i="77"/>
  <c r="N26" i="77" s="1"/>
  <c r="N29" i="77" s="1"/>
  <c r="N47" i="77" s="1"/>
  <c r="F25" i="77"/>
  <c r="F26" i="77" s="1"/>
  <c r="F29" i="77" s="1"/>
  <c r="F47" i="77" s="1"/>
  <c r="M25" i="77"/>
  <c r="M26" i="77" s="1"/>
  <c r="M29" i="77" s="1"/>
  <c r="M47" i="77" s="1"/>
  <c r="E25" i="77"/>
  <c r="E26" i="77" s="1"/>
  <c r="E29" i="77" s="1"/>
  <c r="E47" i="77" s="1"/>
  <c r="L25" i="77"/>
  <c r="L26" i="77" s="1"/>
  <c r="L29" i="77" s="1"/>
  <c r="L47" i="77" s="1"/>
  <c r="D25" i="77"/>
  <c r="D26" i="77" s="1"/>
  <c r="D29" i="77" s="1"/>
  <c r="D47" i="77" s="1"/>
  <c r="K25" i="77"/>
  <c r="K26" i="77" s="1"/>
  <c r="K29" i="77" s="1"/>
  <c r="K47" i="77" s="1"/>
  <c r="C25" i="77"/>
  <c r="E25" i="76"/>
  <c r="E26" i="76" s="1"/>
  <c r="E29" i="76" s="1"/>
  <c r="E47" i="76" s="1"/>
  <c r="M25" i="76"/>
  <c r="M26" i="76" s="1"/>
  <c r="M29" i="76" s="1"/>
  <c r="M47" i="76" s="1"/>
  <c r="J25" i="77"/>
  <c r="J26" i="77" s="1"/>
  <c r="J29" i="77" s="1"/>
  <c r="J47" i="77" s="1"/>
  <c r="C25" i="75"/>
  <c r="K25" i="75"/>
  <c r="K26" i="75" s="1"/>
  <c r="K29" i="75" s="1"/>
  <c r="K47" i="75" s="1"/>
  <c r="D25" i="75"/>
  <c r="D26" i="75" s="1"/>
  <c r="D29" i="75" s="1"/>
  <c r="D47" i="75" s="1"/>
  <c r="L25" i="75"/>
  <c r="L26" i="75" s="1"/>
  <c r="L29" i="75" s="1"/>
  <c r="L47" i="75" s="1"/>
  <c r="E25" i="75"/>
  <c r="E26" i="75" s="1"/>
  <c r="E29" i="75" s="1"/>
  <c r="E47" i="75" s="1"/>
  <c r="M25" i="75"/>
  <c r="M26" i="75" s="1"/>
  <c r="M29" i="75" s="1"/>
  <c r="M47" i="75" s="1"/>
  <c r="F25" i="75"/>
  <c r="F26" i="75" s="1"/>
  <c r="F29" i="75" s="1"/>
  <c r="F47" i="75" s="1"/>
  <c r="N25" i="75"/>
  <c r="N26" i="75" s="1"/>
  <c r="N29" i="75" s="1"/>
  <c r="N47" i="75" s="1"/>
  <c r="G25" i="75"/>
  <c r="G26" i="75" s="1"/>
  <c r="G29" i="75" s="1"/>
  <c r="G47" i="75" s="1"/>
  <c r="H25" i="75"/>
  <c r="H26" i="75" s="1"/>
  <c r="H29" i="75" s="1"/>
  <c r="H47" i="75" s="1"/>
  <c r="O24" i="75"/>
  <c r="O26" i="73"/>
  <c r="O26" i="74"/>
  <c r="O26" i="71"/>
  <c r="O26" i="72"/>
  <c r="O26" i="67"/>
  <c r="O26" i="68"/>
  <c r="C26" i="34"/>
  <c r="C24" i="35" s="1"/>
  <c r="E26" i="34"/>
  <c r="E24" i="35" s="1"/>
  <c r="F26" i="34"/>
  <c r="F24" i="35" s="1"/>
  <c r="G26" i="34"/>
  <c r="G24" i="35" s="1"/>
  <c r="H26" i="34"/>
  <c r="H24" i="35" s="1"/>
  <c r="I26" i="34"/>
  <c r="I24" i="35" s="1"/>
  <c r="J26" i="34"/>
  <c r="J24" i="35" s="1"/>
  <c r="K26" i="34"/>
  <c r="K24" i="35" s="1"/>
  <c r="L26" i="34"/>
  <c r="L24" i="35" s="1"/>
  <c r="M26" i="34"/>
  <c r="M24" i="35" s="1"/>
  <c r="N26" i="34"/>
  <c r="N24" i="35" s="1"/>
  <c r="D26" i="34"/>
  <c r="D24" i="35" s="1"/>
  <c r="D36" i="70" l="1"/>
  <c r="D37" i="70" s="1"/>
  <c r="E35" i="70" s="1"/>
  <c r="D35" i="72"/>
  <c r="D33" i="71"/>
  <c r="F32" i="74"/>
  <c r="D32" i="72"/>
  <c r="D35" i="68"/>
  <c r="D36" i="69"/>
  <c r="D37" i="69" s="1"/>
  <c r="E35" i="69" s="1"/>
  <c r="D36" i="74"/>
  <c r="D37" i="74" s="1"/>
  <c r="E35" i="74" s="1"/>
  <c r="E36" i="74" s="1"/>
  <c r="E37" i="74" s="1"/>
  <c r="F35" i="74" s="1"/>
  <c r="D36" i="73"/>
  <c r="D37" i="73" s="1"/>
  <c r="E35" i="73" s="1"/>
  <c r="D35" i="71"/>
  <c r="C36" i="66"/>
  <c r="C37" i="66" s="1"/>
  <c r="D35" i="66" s="1"/>
  <c r="D36" i="66" s="1"/>
  <c r="D37" i="66" s="1"/>
  <c r="D20" i="75"/>
  <c r="D32" i="75"/>
  <c r="D41" i="75" s="1"/>
  <c r="D18" i="75" s="1"/>
  <c r="G48" i="76"/>
  <c r="G49" i="76" s="1"/>
  <c r="G82" i="76" s="1"/>
  <c r="G64" i="76" s="1"/>
  <c r="D20" i="77"/>
  <c r="D32" i="77"/>
  <c r="D20" i="76"/>
  <c r="D32" i="76"/>
  <c r="C36" i="67"/>
  <c r="C37" i="67" s="1"/>
  <c r="E33" i="73"/>
  <c r="L48" i="73"/>
  <c r="L49" i="73" s="1"/>
  <c r="L82" i="73" s="1"/>
  <c r="L64" i="73" s="1"/>
  <c r="F33" i="74"/>
  <c r="J19" i="67"/>
  <c r="J48" i="67"/>
  <c r="J81" i="67" s="1"/>
  <c r="J63" i="67" s="1"/>
  <c r="E32" i="73"/>
  <c r="E48" i="67"/>
  <c r="E49" i="67" s="1"/>
  <c r="E82" i="67" s="1"/>
  <c r="E64" i="67" s="1"/>
  <c r="D33" i="72"/>
  <c r="D32" i="71"/>
  <c r="D20" i="67"/>
  <c r="D33" i="67"/>
  <c r="D32" i="67"/>
  <c r="L19" i="70"/>
  <c r="E32" i="70"/>
  <c r="E32" i="69"/>
  <c r="E32" i="66"/>
  <c r="E33" i="66"/>
  <c r="E53" i="66" s="1"/>
  <c r="E83" i="66" s="1"/>
  <c r="E65" i="66" s="1"/>
  <c r="D32" i="68"/>
  <c r="M48" i="67"/>
  <c r="M49" i="67" s="1"/>
  <c r="M82" i="67" s="1"/>
  <c r="M64" i="67" s="1"/>
  <c r="D48" i="67"/>
  <c r="D49" i="67" s="1"/>
  <c r="D82" i="67" s="1"/>
  <c r="D64" i="67" s="1"/>
  <c r="I48" i="67"/>
  <c r="I49" i="67" s="1"/>
  <c r="I82" i="67" s="1"/>
  <c r="I64" i="67" s="1"/>
  <c r="L48" i="67"/>
  <c r="L49" i="67" s="1"/>
  <c r="L82" i="67" s="1"/>
  <c r="L64" i="67" s="1"/>
  <c r="O57" i="73"/>
  <c r="K19" i="74"/>
  <c r="G19" i="69"/>
  <c r="O57" i="72"/>
  <c r="G19" i="71"/>
  <c r="M19" i="68"/>
  <c r="K48" i="67"/>
  <c r="K49" i="67" s="1"/>
  <c r="K82" i="67" s="1"/>
  <c r="K64" i="67" s="1"/>
  <c r="O57" i="70"/>
  <c r="O57" i="74"/>
  <c r="F19" i="73"/>
  <c r="J19" i="70"/>
  <c r="I19" i="74"/>
  <c r="E19" i="69"/>
  <c r="E33" i="69"/>
  <c r="K19" i="68"/>
  <c r="E19" i="70"/>
  <c r="E33" i="70"/>
  <c r="F19" i="71"/>
  <c r="H19" i="74"/>
  <c r="D48" i="70"/>
  <c r="D49" i="70" s="1"/>
  <c r="D82" i="70" s="1"/>
  <c r="D64" i="70" s="1"/>
  <c r="N19" i="74"/>
  <c r="C19" i="69"/>
  <c r="C33" i="69"/>
  <c r="L19" i="69"/>
  <c r="L48" i="69"/>
  <c r="L49" i="69" s="1"/>
  <c r="L82" i="69" s="1"/>
  <c r="L64" i="69" s="1"/>
  <c r="C19" i="71"/>
  <c r="C33" i="71"/>
  <c r="N19" i="70"/>
  <c r="C19" i="74"/>
  <c r="C33" i="74"/>
  <c r="C53" i="74" s="1"/>
  <c r="N19" i="73"/>
  <c r="D19" i="74"/>
  <c r="D33" i="74"/>
  <c r="D53" i="74" s="1"/>
  <c r="D83" i="74" s="1"/>
  <c r="D65" i="74" s="1"/>
  <c r="H19" i="70"/>
  <c r="H19" i="68"/>
  <c r="O47" i="68"/>
  <c r="D48" i="74"/>
  <c r="D49" i="74" s="1"/>
  <c r="D82" i="74" s="1"/>
  <c r="D64" i="74" s="1"/>
  <c r="F19" i="70"/>
  <c r="M19" i="72"/>
  <c r="D19" i="68"/>
  <c r="D33" i="68"/>
  <c r="D53" i="68" s="1"/>
  <c r="D83" i="68" s="1"/>
  <c r="D65" i="68" s="1"/>
  <c r="H48" i="68"/>
  <c r="H81" i="68" s="1"/>
  <c r="H63" i="68" s="1"/>
  <c r="N48" i="74"/>
  <c r="N81" i="74" s="1"/>
  <c r="N63" i="74" s="1"/>
  <c r="K19" i="72"/>
  <c r="K19" i="71"/>
  <c r="D19" i="73"/>
  <c r="D33" i="73"/>
  <c r="L19" i="74"/>
  <c r="N19" i="72"/>
  <c r="J19" i="71"/>
  <c r="M19" i="74"/>
  <c r="G19" i="73"/>
  <c r="I19" i="68"/>
  <c r="E19" i="74"/>
  <c r="E33" i="74"/>
  <c r="K19" i="69"/>
  <c r="H19" i="71"/>
  <c r="E19" i="72"/>
  <c r="C19" i="73"/>
  <c r="C33" i="73"/>
  <c r="M19" i="73"/>
  <c r="C19" i="68"/>
  <c r="C33" i="68"/>
  <c r="G19" i="68"/>
  <c r="N48" i="73"/>
  <c r="N49" i="73" s="1"/>
  <c r="N82" i="73" s="1"/>
  <c r="N64" i="73" s="1"/>
  <c r="H48" i="71"/>
  <c r="H49" i="71" s="1"/>
  <c r="H82" i="71" s="1"/>
  <c r="H64" i="71" s="1"/>
  <c r="G48" i="68"/>
  <c r="G49" i="68" s="1"/>
  <c r="G82" i="68" s="1"/>
  <c r="G64" i="68" s="1"/>
  <c r="M19" i="71"/>
  <c r="D19" i="69"/>
  <c r="D33" i="69"/>
  <c r="D53" i="69" s="1"/>
  <c r="D83" i="69" s="1"/>
  <c r="D65" i="69" s="1"/>
  <c r="J19" i="72"/>
  <c r="I19" i="71"/>
  <c r="K19" i="73"/>
  <c r="J19" i="69"/>
  <c r="K48" i="74"/>
  <c r="K49" i="74" s="1"/>
  <c r="K82" i="74" s="1"/>
  <c r="K64" i="74" s="1"/>
  <c r="M48" i="72"/>
  <c r="M49" i="72" s="1"/>
  <c r="M82" i="72" s="1"/>
  <c r="M64" i="72" s="1"/>
  <c r="O57" i="71"/>
  <c r="I19" i="69"/>
  <c r="E19" i="71"/>
  <c r="H19" i="72"/>
  <c r="C48" i="74"/>
  <c r="M19" i="70"/>
  <c r="J19" i="68"/>
  <c r="N19" i="71"/>
  <c r="D20" i="61"/>
  <c r="M81" i="74"/>
  <c r="M63" i="74" s="1"/>
  <c r="O57" i="68"/>
  <c r="O47" i="74"/>
  <c r="F48" i="73"/>
  <c r="F49" i="73" s="1"/>
  <c r="F82" i="73" s="1"/>
  <c r="F64" i="73" s="1"/>
  <c r="O47" i="73"/>
  <c r="O57" i="67"/>
  <c r="O57" i="69"/>
  <c r="D19" i="71"/>
  <c r="D48" i="71"/>
  <c r="K19" i="70"/>
  <c r="K48" i="70"/>
  <c r="H48" i="73"/>
  <c r="H81" i="73" s="1"/>
  <c r="H63" i="73" s="1"/>
  <c r="H19" i="73"/>
  <c r="N48" i="67"/>
  <c r="N49" i="67" s="1"/>
  <c r="N82" i="67" s="1"/>
  <c r="N64" i="67" s="1"/>
  <c r="C48" i="73"/>
  <c r="C49" i="73" s="1"/>
  <c r="C82" i="73" s="1"/>
  <c r="G19" i="70"/>
  <c r="G48" i="70"/>
  <c r="O47" i="70"/>
  <c r="D19" i="70"/>
  <c r="F19" i="74"/>
  <c r="F48" i="74"/>
  <c r="E48" i="69"/>
  <c r="E49" i="69" s="1"/>
  <c r="E82" i="69" s="1"/>
  <c r="E64" i="69" s="1"/>
  <c r="G48" i="71"/>
  <c r="G49" i="71" s="1"/>
  <c r="G82" i="71" s="1"/>
  <c r="G64" i="71" s="1"/>
  <c r="C48" i="67"/>
  <c r="C49" i="67" s="1"/>
  <c r="C82" i="67" s="1"/>
  <c r="N19" i="69"/>
  <c r="N48" i="69"/>
  <c r="F19" i="68"/>
  <c r="F48" i="68"/>
  <c r="H48" i="72"/>
  <c r="H49" i="72" s="1"/>
  <c r="H82" i="72" s="1"/>
  <c r="H64" i="72" s="1"/>
  <c r="E49" i="74"/>
  <c r="E82" i="74" s="1"/>
  <c r="E64" i="74" s="1"/>
  <c r="O47" i="67"/>
  <c r="J48" i="70"/>
  <c r="J49" i="70" s="1"/>
  <c r="J82" i="70" s="1"/>
  <c r="J64" i="70" s="1"/>
  <c r="I48" i="74"/>
  <c r="I49" i="74" s="1"/>
  <c r="I82" i="74" s="1"/>
  <c r="I64" i="74" s="1"/>
  <c r="I48" i="69"/>
  <c r="I49" i="69" s="1"/>
  <c r="I82" i="69" s="1"/>
  <c r="I64" i="69" s="1"/>
  <c r="H48" i="67"/>
  <c r="H81" i="67" s="1"/>
  <c r="H63" i="67" s="1"/>
  <c r="H19" i="67"/>
  <c r="C19" i="70"/>
  <c r="C48" i="70"/>
  <c r="E48" i="71"/>
  <c r="E49" i="71" s="1"/>
  <c r="E82" i="71" s="1"/>
  <c r="E64" i="71" s="1"/>
  <c r="G48" i="69"/>
  <c r="G49" i="69" s="1"/>
  <c r="G82" i="69" s="1"/>
  <c r="G64" i="69" s="1"/>
  <c r="O47" i="71"/>
  <c r="I19" i="73"/>
  <c r="I48" i="73"/>
  <c r="G19" i="72"/>
  <c r="G48" i="72"/>
  <c r="N19" i="68"/>
  <c r="N48" i="68"/>
  <c r="D19" i="72"/>
  <c r="D48" i="72"/>
  <c r="J19" i="73"/>
  <c r="J48" i="73"/>
  <c r="F19" i="69"/>
  <c r="F48" i="69"/>
  <c r="L48" i="72"/>
  <c r="L81" i="72" s="1"/>
  <c r="L63" i="72" s="1"/>
  <c r="L19" i="72"/>
  <c r="G48" i="67"/>
  <c r="G49" i="67" s="1"/>
  <c r="G82" i="67" s="1"/>
  <c r="G64" i="67" s="1"/>
  <c r="O47" i="69"/>
  <c r="O47" i="72"/>
  <c r="I19" i="72"/>
  <c r="I48" i="72"/>
  <c r="H19" i="69"/>
  <c r="H48" i="69"/>
  <c r="D49" i="66"/>
  <c r="D82" i="66" s="1"/>
  <c r="D64" i="66" s="1"/>
  <c r="K49" i="66"/>
  <c r="K82" i="66" s="1"/>
  <c r="K64" i="66" s="1"/>
  <c r="N49" i="66"/>
  <c r="N82" i="66" s="1"/>
  <c r="N64" i="66" s="1"/>
  <c r="J49" i="66"/>
  <c r="J82" i="66" s="1"/>
  <c r="J64" i="66" s="1"/>
  <c r="I49" i="66"/>
  <c r="I82" i="66" s="1"/>
  <c r="I64" i="66" s="1"/>
  <c r="F49" i="66"/>
  <c r="F82" i="66" s="1"/>
  <c r="F64" i="66" s="1"/>
  <c r="F14" i="67"/>
  <c r="E16" i="67"/>
  <c r="E16" i="72"/>
  <c r="E33" i="72" s="1"/>
  <c r="E53" i="72" s="1"/>
  <c r="E83" i="72" s="1"/>
  <c r="E65" i="72" s="1"/>
  <c r="F14" i="72"/>
  <c r="F14" i="77"/>
  <c r="E16" i="77"/>
  <c r="G16" i="74"/>
  <c r="H14" i="74"/>
  <c r="E16" i="76"/>
  <c r="F14" i="76"/>
  <c r="F14" i="61"/>
  <c r="E16" i="61"/>
  <c r="E16" i="68"/>
  <c r="F14" i="68"/>
  <c r="E16" i="75"/>
  <c r="F14" i="75"/>
  <c r="F16" i="70"/>
  <c r="G14" i="70"/>
  <c r="F16" i="73"/>
  <c r="G14" i="73"/>
  <c r="F16" i="69"/>
  <c r="G14" i="69"/>
  <c r="F14" i="71"/>
  <c r="E16" i="71"/>
  <c r="C41" i="74"/>
  <c r="C18" i="74" s="1"/>
  <c r="E57" i="75"/>
  <c r="E57" i="76"/>
  <c r="N19" i="77"/>
  <c r="N57" i="77"/>
  <c r="I19" i="76"/>
  <c r="I57" i="76"/>
  <c r="D57" i="76"/>
  <c r="D19" i="76"/>
  <c r="M19" i="76"/>
  <c r="M57" i="76"/>
  <c r="H19" i="76"/>
  <c r="H57" i="76"/>
  <c r="D33" i="75"/>
  <c r="D57" i="75"/>
  <c r="K57" i="77"/>
  <c r="H57" i="77"/>
  <c r="I48" i="75"/>
  <c r="I81" i="75" s="1"/>
  <c r="I63" i="75" s="1"/>
  <c r="G57" i="77"/>
  <c r="H57" i="75"/>
  <c r="K19" i="75"/>
  <c r="K57" i="75"/>
  <c r="D57" i="77"/>
  <c r="D33" i="77"/>
  <c r="I57" i="77"/>
  <c r="I19" i="77"/>
  <c r="F57" i="76"/>
  <c r="M57" i="75"/>
  <c r="M19" i="75"/>
  <c r="L57" i="77"/>
  <c r="L19" i="77"/>
  <c r="C41" i="73"/>
  <c r="C18" i="73" s="1"/>
  <c r="C41" i="68"/>
  <c r="C18" i="68" s="1"/>
  <c r="L57" i="75"/>
  <c r="L19" i="75"/>
  <c r="G19" i="75"/>
  <c r="G57" i="75"/>
  <c r="K57" i="76"/>
  <c r="C41" i="71"/>
  <c r="C18" i="71" s="1"/>
  <c r="N57" i="75"/>
  <c r="E57" i="77"/>
  <c r="E19" i="77"/>
  <c r="N19" i="76"/>
  <c r="N57" i="76"/>
  <c r="L19" i="76"/>
  <c r="L57" i="76"/>
  <c r="F57" i="77"/>
  <c r="F19" i="77"/>
  <c r="F57" i="75"/>
  <c r="J57" i="77"/>
  <c r="J19" i="77"/>
  <c r="M57" i="77"/>
  <c r="J57" i="76"/>
  <c r="J57" i="75"/>
  <c r="C82" i="71"/>
  <c r="C81" i="69"/>
  <c r="K81" i="69"/>
  <c r="K63" i="69" s="1"/>
  <c r="J81" i="74"/>
  <c r="J63" i="74" s="1"/>
  <c r="E81" i="70"/>
  <c r="E63" i="70" s="1"/>
  <c r="L81" i="70"/>
  <c r="L63" i="70" s="1"/>
  <c r="D81" i="73"/>
  <c r="D63" i="73" s="1"/>
  <c r="M81" i="71"/>
  <c r="M63" i="71" s="1"/>
  <c r="M81" i="68"/>
  <c r="M63" i="68" s="1"/>
  <c r="G81" i="74"/>
  <c r="G63" i="74" s="1"/>
  <c r="C81" i="68"/>
  <c r="D81" i="68"/>
  <c r="D63" i="68" s="1"/>
  <c r="C49" i="69"/>
  <c r="C49" i="68"/>
  <c r="N81" i="72"/>
  <c r="N63" i="72" s="1"/>
  <c r="H81" i="70"/>
  <c r="H63" i="70" s="1"/>
  <c r="K81" i="72"/>
  <c r="K63" i="72" s="1"/>
  <c r="L81" i="73"/>
  <c r="L63" i="73" s="1"/>
  <c r="M81" i="73"/>
  <c r="M63" i="73" s="1"/>
  <c r="N81" i="71"/>
  <c r="N63" i="71" s="1"/>
  <c r="F81" i="72"/>
  <c r="F63" i="72" s="1"/>
  <c r="L81" i="68"/>
  <c r="L63" i="68" s="1"/>
  <c r="N81" i="70"/>
  <c r="N63" i="70" s="1"/>
  <c r="M81" i="69"/>
  <c r="M63" i="69" s="1"/>
  <c r="E81" i="73"/>
  <c r="E63" i="73" s="1"/>
  <c r="F81" i="71"/>
  <c r="F63" i="71" s="1"/>
  <c r="G81" i="73"/>
  <c r="G63" i="73" s="1"/>
  <c r="J81" i="68"/>
  <c r="J63" i="68" s="1"/>
  <c r="M81" i="70"/>
  <c r="M63" i="70" s="1"/>
  <c r="K81" i="73"/>
  <c r="K63" i="73" s="1"/>
  <c r="E81" i="72"/>
  <c r="E63" i="72" s="1"/>
  <c r="K81" i="68"/>
  <c r="K63" i="68" s="1"/>
  <c r="C81" i="71"/>
  <c r="K81" i="71"/>
  <c r="K63" i="71" s="1"/>
  <c r="N49" i="71"/>
  <c r="N82" i="71" s="1"/>
  <c r="N64" i="71" s="1"/>
  <c r="L81" i="74"/>
  <c r="L63" i="74" s="1"/>
  <c r="L81" i="67"/>
  <c r="L63" i="67" s="1"/>
  <c r="J81" i="69"/>
  <c r="J63" i="69" s="1"/>
  <c r="N49" i="70"/>
  <c r="N82" i="70" s="1"/>
  <c r="N64" i="70" s="1"/>
  <c r="M49" i="69"/>
  <c r="M82" i="69" s="1"/>
  <c r="M64" i="69" s="1"/>
  <c r="E81" i="68"/>
  <c r="E63" i="68" s="1"/>
  <c r="F81" i="67"/>
  <c r="F63" i="67" s="1"/>
  <c r="F49" i="71"/>
  <c r="F82" i="71" s="1"/>
  <c r="F64" i="71" s="1"/>
  <c r="I81" i="70"/>
  <c r="I63" i="70" s="1"/>
  <c r="H81" i="74"/>
  <c r="H63" i="74" s="1"/>
  <c r="J49" i="68"/>
  <c r="J82" i="68" s="1"/>
  <c r="J64" i="68" s="1"/>
  <c r="J81" i="72"/>
  <c r="J63" i="72" s="1"/>
  <c r="C82" i="72"/>
  <c r="D81" i="69"/>
  <c r="D63" i="69" s="1"/>
  <c r="J81" i="71"/>
  <c r="J63" i="71" s="1"/>
  <c r="M49" i="70"/>
  <c r="M82" i="70" s="1"/>
  <c r="M64" i="70" s="1"/>
  <c r="L81" i="71"/>
  <c r="L63" i="71" s="1"/>
  <c r="F81" i="70"/>
  <c r="F63" i="70" s="1"/>
  <c r="I81" i="71"/>
  <c r="I63" i="71" s="1"/>
  <c r="K49" i="72"/>
  <c r="K82" i="72" s="1"/>
  <c r="K64" i="72" s="1"/>
  <c r="I81" i="68"/>
  <c r="I63" i="68" s="1"/>
  <c r="J49" i="72"/>
  <c r="J82" i="72" s="1"/>
  <c r="J64" i="72" s="1"/>
  <c r="C81" i="72"/>
  <c r="C83" i="66"/>
  <c r="O48" i="66"/>
  <c r="C81" i="66"/>
  <c r="G14" i="66"/>
  <c r="F16" i="66"/>
  <c r="D41" i="66"/>
  <c r="E49" i="66"/>
  <c r="E82" i="66" s="1"/>
  <c r="E64" i="66" s="1"/>
  <c r="M49" i="66"/>
  <c r="M82" i="66" s="1"/>
  <c r="M64" i="66" s="1"/>
  <c r="C49" i="66"/>
  <c r="E20" i="66"/>
  <c r="G49" i="66"/>
  <c r="G82" i="66" s="1"/>
  <c r="G64" i="66" s="1"/>
  <c r="H49" i="66"/>
  <c r="H82" i="66" s="1"/>
  <c r="H64" i="66" s="1"/>
  <c r="C39" i="66"/>
  <c r="L49" i="66"/>
  <c r="L82" i="66" s="1"/>
  <c r="L64" i="66" s="1"/>
  <c r="C41" i="66"/>
  <c r="O19" i="66"/>
  <c r="C26" i="77"/>
  <c r="C29" i="77" s="1"/>
  <c r="O25" i="77"/>
  <c r="O25" i="76"/>
  <c r="C26" i="76"/>
  <c r="C29" i="76" s="1"/>
  <c r="C26" i="75"/>
  <c r="C29" i="75" s="1"/>
  <c r="O25" i="75"/>
  <c r="D53" i="70"/>
  <c r="D83" i="70" s="1"/>
  <c r="D65" i="70" s="1"/>
  <c r="T3" i="65"/>
  <c r="A3" i="65"/>
  <c r="A2" i="65"/>
  <c r="A1" i="65"/>
  <c r="D36" i="72" l="1"/>
  <c r="D37" i="72" s="1"/>
  <c r="D36" i="68"/>
  <c r="D37" i="68" s="1"/>
  <c r="E36" i="73"/>
  <c r="D81" i="70"/>
  <c r="D63" i="70" s="1"/>
  <c r="D81" i="67"/>
  <c r="D63" i="67" s="1"/>
  <c r="O19" i="67"/>
  <c r="I81" i="67"/>
  <c r="I63" i="67" s="1"/>
  <c r="C32" i="76"/>
  <c r="C36" i="76" s="1"/>
  <c r="C37" i="76" s="1"/>
  <c r="D35" i="76" s="1"/>
  <c r="D36" i="76" s="1"/>
  <c r="C47" i="76"/>
  <c r="M81" i="67"/>
  <c r="M63" i="67" s="1"/>
  <c r="C32" i="75"/>
  <c r="C36" i="75" s="1"/>
  <c r="C37" i="75" s="1"/>
  <c r="D35" i="75" s="1"/>
  <c r="D36" i="75" s="1"/>
  <c r="D37" i="75" s="1"/>
  <c r="C47" i="75"/>
  <c r="G81" i="76"/>
  <c r="G63" i="76" s="1"/>
  <c r="C32" i="77"/>
  <c r="C36" i="77" s="1"/>
  <c r="C37" i="77" s="1"/>
  <c r="D35" i="77" s="1"/>
  <c r="D36" i="77" s="1"/>
  <c r="D37" i="77" s="1"/>
  <c r="C47" i="77"/>
  <c r="E36" i="70"/>
  <c r="E37" i="70" s="1"/>
  <c r="I81" i="69"/>
  <c r="I63" i="69" s="1"/>
  <c r="E81" i="67"/>
  <c r="E63" i="67" s="1"/>
  <c r="G81" i="71"/>
  <c r="G63" i="71" s="1"/>
  <c r="D36" i="71"/>
  <c r="D37" i="71" s="1"/>
  <c r="I81" i="74"/>
  <c r="I63" i="74" s="1"/>
  <c r="E81" i="71"/>
  <c r="E63" i="71" s="1"/>
  <c r="E36" i="69"/>
  <c r="E37" i="69" s="1"/>
  <c r="F36" i="74"/>
  <c r="F37" i="74" s="1"/>
  <c r="E37" i="73"/>
  <c r="D35" i="67"/>
  <c r="D36" i="67" s="1"/>
  <c r="D37" i="67" s="1"/>
  <c r="E35" i="66"/>
  <c r="E36" i="66" s="1"/>
  <c r="E37" i="66" s="1"/>
  <c r="E20" i="76"/>
  <c r="E32" i="76"/>
  <c r="E33" i="76"/>
  <c r="E20" i="77"/>
  <c r="E33" i="77"/>
  <c r="E32" i="77"/>
  <c r="E20" i="75"/>
  <c r="E33" i="75"/>
  <c r="E32" i="75"/>
  <c r="E41" i="75" s="1"/>
  <c r="E18" i="75" s="1"/>
  <c r="D33" i="76"/>
  <c r="D53" i="72"/>
  <c r="D83" i="72" s="1"/>
  <c r="D65" i="72" s="1"/>
  <c r="N81" i="73"/>
  <c r="N63" i="73" s="1"/>
  <c r="E20" i="71"/>
  <c r="E32" i="71"/>
  <c r="E41" i="71" s="1"/>
  <c r="G20" i="74"/>
  <c r="G32" i="74"/>
  <c r="G33" i="74"/>
  <c r="J49" i="67"/>
  <c r="J82" i="67" s="1"/>
  <c r="J64" i="67" s="1"/>
  <c r="F20" i="73"/>
  <c r="F32" i="73"/>
  <c r="E20" i="72"/>
  <c r="E32" i="72"/>
  <c r="E33" i="71"/>
  <c r="E53" i="71" s="1"/>
  <c r="E83" i="71" s="1"/>
  <c r="E65" i="71" s="1"/>
  <c r="F81" i="73"/>
  <c r="F63" i="73" s="1"/>
  <c r="M81" i="72"/>
  <c r="M63" i="72" s="1"/>
  <c r="H49" i="73"/>
  <c r="H82" i="73" s="1"/>
  <c r="H64" i="73" s="1"/>
  <c r="F33" i="73"/>
  <c r="E20" i="67"/>
  <c r="E33" i="67"/>
  <c r="E32" i="67"/>
  <c r="F20" i="70"/>
  <c r="F32" i="70"/>
  <c r="F33" i="70"/>
  <c r="F20" i="69"/>
  <c r="F32" i="69"/>
  <c r="F33" i="69"/>
  <c r="F32" i="66"/>
  <c r="F33" i="66"/>
  <c r="E20" i="68"/>
  <c r="E35" i="68" s="1"/>
  <c r="E33" i="68"/>
  <c r="E32" i="68"/>
  <c r="H49" i="68"/>
  <c r="H82" i="68" s="1"/>
  <c r="H64" i="68" s="1"/>
  <c r="G81" i="68"/>
  <c r="G63" i="68" s="1"/>
  <c r="H49" i="67"/>
  <c r="H82" i="67" s="1"/>
  <c r="H64" i="67" s="1"/>
  <c r="G81" i="69"/>
  <c r="G63" i="69" s="1"/>
  <c r="D81" i="74"/>
  <c r="D63" i="74" s="1"/>
  <c r="O48" i="71"/>
  <c r="O48" i="70"/>
  <c r="O19" i="71"/>
  <c r="K81" i="67"/>
  <c r="K63" i="67" s="1"/>
  <c r="N49" i="74"/>
  <c r="N82" i="74" s="1"/>
  <c r="N64" i="74" s="1"/>
  <c r="L81" i="69"/>
  <c r="L63" i="69" s="1"/>
  <c r="O19" i="74"/>
  <c r="O19" i="69"/>
  <c r="C49" i="74"/>
  <c r="C82" i="74" s="1"/>
  <c r="C64" i="74" s="1"/>
  <c r="C81" i="74"/>
  <c r="C63" i="74" s="1"/>
  <c r="K81" i="74"/>
  <c r="K63" i="74" s="1"/>
  <c r="O19" i="68"/>
  <c r="H81" i="71"/>
  <c r="H63" i="71" s="1"/>
  <c r="E20" i="61"/>
  <c r="H81" i="72"/>
  <c r="H63" i="72" s="1"/>
  <c r="O19" i="73"/>
  <c r="O48" i="72"/>
  <c r="O48" i="67"/>
  <c r="C81" i="70"/>
  <c r="C63" i="70" s="1"/>
  <c r="C53" i="70"/>
  <c r="C83" i="70" s="1"/>
  <c r="G49" i="70"/>
  <c r="G82" i="70" s="1"/>
  <c r="G64" i="70" s="1"/>
  <c r="G81" i="70"/>
  <c r="G63" i="70" s="1"/>
  <c r="C81" i="67"/>
  <c r="C63" i="67" s="1"/>
  <c r="I49" i="72"/>
  <c r="I82" i="72" s="1"/>
  <c r="I64" i="72" s="1"/>
  <c r="I81" i="72"/>
  <c r="I63" i="72" s="1"/>
  <c r="F49" i="69"/>
  <c r="F82" i="69" s="1"/>
  <c r="F64" i="69" s="1"/>
  <c r="F81" i="69"/>
  <c r="F63" i="69" s="1"/>
  <c r="G49" i="72"/>
  <c r="G82" i="72" s="1"/>
  <c r="G64" i="72" s="1"/>
  <c r="G81" i="72"/>
  <c r="G63" i="72" s="1"/>
  <c r="O19" i="70"/>
  <c r="J49" i="73"/>
  <c r="J82" i="73" s="1"/>
  <c r="J64" i="73" s="1"/>
  <c r="J81" i="73"/>
  <c r="J63" i="73" s="1"/>
  <c r="I49" i="73"/>
  <c r="I82" i="73" s="1"/>
  <c r="I64" i="73" s="1"/>
  <c r="I81" i="73"/>
  <c r="I63" i="73" s="1"/>
  <c r="D49" i="71"/>
  <c r="D82" i="71" s="1"/>
  <c r="D64" i="71" s="1"/>
  <c r="D81" i="71"/>
  <c r="D63" i="71" s="1"/>
  <c r="E81" i="69"/>
  <c r="E63" i="69" s="1"/>
  <c r="O48" i="69"/>
  <c r="F49" i="68"/>
  <c r="F82" i="68" s="1"/>
  <c r="F64" i="68" s="1"/>
  <c r="F81" i="68"/>
  <c r="F63" i="68" s="1"/>
  <c r="F49" i="74"/>
  <c r="F82" i="74" s="1"/>
  <c r="F64" i="74" s="1"/>
  <c r="F81" i="74"/>
  <c r="F63" i="74" s="1"/>
  <c r="D49" i="72"/>
  <c r="D82" i="72" s="1"/>
  <c r="D64" i="72" s="1"/>
  <c r="D81" i="72"/>
  <c r="D63" i="72" s="1"/>
  <c r="C49" i="70"/>
  <c r="C82" i="70" s="1"/>
  <c r="C64" i="70" s="1"/>
  <c r="C81" i="73"/>
  <c r="C63" i="73" s="1"/>
  <c r="O48" i="73"/>
  <c r="L49" i="72"/>
  <c r="L82" i="72" s="1"/>
  <c r="L64" i="72" s="1"/>
  <c r="O19" i="72"/>
  <c r="N81" i="69"/>
  <c r="N63" i="69" s="1"/>
  <c r="N49" i="69"/>
  <c r="N82" i="69" s="1"/>
  <c r="N64" i="69" s="1"/>
  <c r="J81" i="70"/>
  <c r="J63" i="70" s="1"/>
  <c r="N81" i="67"/>
  <c r="N63" i="67" s="1"/>
  <c r="O48" i="68"/>
  <c r="C53" i="67"/>
  <c r="G81" i="67"/>
  <c r="G63" i="67" s="1"/>
  <c r="O48" i="74"/>
  <c r="H49" i="69"/>
  <c r="H82" i="69" s="1"/>
  <c r="H64" i="69" s="1"/>
  <c r="H81" i="69"/>
  <c r="H63" i="69" s="1"/>
  <c r="N49" i="68"/>
  <c r="N82" i="68" s="1"/>
  <c r="N64" i="68" s="1"/>
  <c r="N81" i="68"/>
  <c r="N63" i="68" s="1"/>
  <c r="K49" i="70"/>
  <c r="K82" i="70" s="1"/>
  <c r="K64" i="70" s="1"/>
  <c r="K81" i="70"/>
  <c r="K63" i="70" s="1"/>
  <c r="H48" i="75"/>
  <c r="H19" i="75"/>
  <c r="C41" i="70"/>
  <c r="C18" i="70" s="1"/>
  <c r="H48" i="77"/>
  <c r="H19" i="77"/>
  <c r="D48" i="75"/>
  <c r="D19" i="75"/>
  <c r="F48" i="75"/>
  <c r="F19" i="75"/>
  <c r="J48" i="76"/>
  <c r="J19" i="76"/>
  <c r="J48" i="75"/>
  <c r="J19" i="75"/>
  <c r="F48" i="76"/>
  <c r="F49" i="76" s="1"/>
  <c r="F82" i="76" s="1"/>
  <c r="F64" i="76" s="1"/>
  <c r="F19" i="76"/>
  <c r="E48" i="76"/>
  <c r="E49" i="76" s="1"/>
  <c r="E82" i="76" s="1"/>
  <c r="E64" i="76" s="1"/>
  <c r="E19" i="76"/>
  <c r="N48" i="75"/>
  <c r="N19" i="75"/>
  <c r="K48" i="76"/>
  <c r="K19" i="76"/>
  <c r="K48" i="77"/>
  <c r="K19" i="77"/>
  <c r="E48" i="75"/>
  <c r="E19" i="75"/>
  <c r="M48" i="77"/>
  <c r="M19" i="77"/>
  <c r="D48" i="77"/>
  <c r="D19" i="77"/>
  <c r="G48" i="77"/>
  <c r="G19" i="77"/>
  <c r="G14" i="71"/>
  <c r="F16" i="71"/>
  <c r="F16" i="75"/>
  <c r="G14" i="75"/>
  <c r="I14" i="74"/>
  <c r="H16" i="74"/>
  <c r="G16" i="69"/>
  <c r="H14" i="69"/>
  <c r="G14" i="68"/>
  <c r="F16" i="68"/>
  <c r="G14" i="77"/>
  <c r="F16" i="77"/>
  <c r="G16" i="73"/>
  <c r="H14" i="73"/>
  <c r="G14" i="72"/>
  <c r="F16" i="72"/>
  <c r="G14" i="67"/>
  <c r="F16" i="67"/>
  <c r="F16" i="61"/>
  <c r="G14" i="61"/>
  <c r="G16" i="70"/>
  <c r="H14" i="70"/>
  <c r="F16" i="76"/>
  <c r="G14" i="76"/>
  <c r="J48" i="77"/>
  <c r="J81" i="77" s="1"/>
  <c r="J63" i="77" s="1"/>
  <c r="F48" i="77"/>
  <c r="F81" i="77" s="1"/>
  <c r="F63" i="77" s="1"/>
  <c r="E48" i="77"/>
  <c r="E81" i="77" s="1"/>
  <c r="E63" i="77" s="1"/>
  <c r="D42" i="75"/>
  <c r="D78" i="75" s="1"/>
  <c r="D60" i="75" s="1"/>
  <c r="H48" i="76"/>
  <c r="H81" i="76" s="1"/>
  <c r="H63" i="76" s="1"/>
  <c r="C57" i="76"/>
  <c r="O57" i="76" s="1"/>
  <c r="O29" i="76"/>
  <c r="D41" i="68"/>
  <c r="D18" i="68" s="1"/>
  <c r="D41" i="72"/>
  <c r="D18" i="72" s="1"/>
  <c r="E53" i="69"/>
  <c r="E83" i="69" s="1"/>
  <c r="E65" i="69" s="1"/>
  <c r="L48" i="76"/>
  <c r="L81" i="76" s="1"/>
  <c r="L63" i="76" s="1"/>
  <c r="I48" i="77"/>
  <c r="I81" i="77" s="1"/>
  <c r="I63" i="77" s="1"/>
  <c r="K48" i="75"/>
  <c r="K81" i="75" s="1"/>
  <c r="K63" i="75" s="1"/>
  <c r="I48" i="76"/>
  <c r="I81" i="76" s="1"/>
  <c r="I63" i="76" s="1"/>
  <c r="D41" i="73"/>
  <c r="D18" i="73" s="1"/>
  <c r="D41" i="74"/>
  <c r="D18" i="74" s="1"/>
  <c r="D41" i="67"/>
  <c r="D18" i="67" s="1"/>
  <c r="C42" i="71"/>
  <c r="L48" i="77"/>
  <c r="L81" i="77" s="1"/>
  <c r="L63" i="77" s="1"/>
  <c r="D53" i="67"/>
  <c r="D83" i="67" s="1"/>
  <c r="D65" i="67" s="1"/>
  <c r="L48" i="75"/>
  <c r="L81" i="75" s="1"/>
  <c r="L63" i="75" s="1"/>
  <c r="C42" i="73"/>
  <c r="C43" i="73" s="1"/>
  <c r="C79" i="73" s="1"/>
  <c r="C61" i="73" s="1"/>
  <c r="C41" i="69"/>
  <c r="C18" i="69" s="1"/>
  <c r="G48" i="75"/>
  <c r="G81" i="75" s="1"/>
  <c r="G63" i="75" s="1"/>
  <c r="M48" i="75"/>
  <c r="M81" i="75" s="1"/>
  <c r="M63" i="75" s="1"/>
  <c r="C57" i="77"/>
  <c r="O57" i="77" s="1"/>
  <c r="O29" i="77"/>
  <c r="D41" i="71"/>
  <c r="D18" i="71" s="1"/>
  <c r="D53" i="71"/>
  <c r="D83" i="71" s="1"/>
  <c r="D65" i="71" s="1"/>
  <c r="D53" i="73"/>
  <c r="D83" i="73" s="1"/>
  <c r="D65" i="73" s="1"/>
  <c r="I49" i="75"/>
  <c r="I82" i="75" s="1"/>
  <c r="I64" i="75" s="1"/>
  <c r="M48" i="76"/>
  <c r="M81" i="76" s="1"/>
  <c r="M63" i="76" s="1"/>
  <c r="C57" i="75"/>
  <c r="O57" i="75" s="1"/>
  <c r="O29" i="75"/>
  <c r="C42" i="74"/>
  <c r="C43" i="74" s="1"/>
  <c r="C79" i="74" s="1"/>
  <c r="N48" i="76"/>
  <c r="N81" i="76" s="1"/>
  <c r="N63" i="76" s="1"/>
  <c r="C42" i="68"/>
  <c r="C43" i="68" s="1"/>
  <c r="C41" i="72"/>
  <c r="C18" i="72" s="1"/>
  <c r="D41" i="69"/>
  <c r="D18" i="69" s="1"/>
  <c r="C41" i="67"/>
  <c r="C18" i="67" s="1"/>
  <c r="D48" i="76"/>
  <c r="D81" i="76" s="1"/>
  <c r="D63" i="76" s="1"/>
  <c r="N48" i="77"/>
  <c r="N81" i="77" s="1"/>
  <c r="N63" i="77" s="1"/>
  <c r="C64" i="73"/>
  <c r="C53" i="72"/>
  <c r="C83" i="74"/>
  <c r="C63" i="71"/>
  <c r="C53" i="69"/>
  <c r="C51" i="73"/>
  <c r="C63" i="69"/>
  <c r="C63" i="72"/>
  <c r="C51" i="74"/>
  <c r="C64" i="72"/>
  <c r="C53" i="73"/>
  <c r="C82" i="68"/>
  <c r="C63" i="68"/>
  <c r="C64" i="67"/>
  <c r="C82" i="69"/>
  <c r="C53" i="68"/>
  <c r="C64" i="71"/>
  <c r="C53" i="71"/>
  <c r="N50" i="66"/>
  <c r="F50" i="66"/>
  <c r="M50" i="66"/>
  <c r="E50" i="66"/>
  <c r="L50" i="66"/>
  <c r="D50" i="66"/>
  <c r="K50" i="66"/>
  <c r="C50" i="66"/>
  <c r="G50" i="66"/>
  <c r="J50" i="66"/>
  <c r="I50" i="66"/>
  <c r="H50" i="66"/>
  <c r="C18" i="66"/>
  <c r="C42" i="66"/>
  <c r="F20" i="66"/>
  <c r="C77" i="66"/>
  <c r="D18" i="66"/>
  <c r="D42" i="66"/>
  <c r="D78" i="66" s="1"/>
  <c r="D60" i="66" s="1"/>
  <c r="G16" i="66"/>
  <c r="H14" i="66"/>
  <c r="C63" i="66"/>
  <c r="O63" i="66" s="1"/>
  <c r="O81" i="66"/>
  <c r="C82" i="66"/>
  <c r="O49" i="66"/>
  <c r="E41" i="66"/>
  <c r="C65" i="66"/>
  <c r="O26" i="76"/>
  <c r="O26" i="77"/>
  <c r="O26" i="75"/>
  <c r="C45" i="73"/>
  <c r="A3" i="50"/>
  <c r="A2" i="50"/>
  <c r="A1" i="50"/>
  <c r="AG25" i="50"/>
  <c r="V9" i="50"/>
  <c r="E35" i="72" l="1"/>
  <c r="E36" i="72" s="1"/>
  <c r="E37" i="72" s="1"/>
  <c r="C41" i="76"/>
  <c r="C18" i="76" s="1"/>
  <c r="C41" i="77"/>
  <c r="C18" i="77" s="1"/>
  <c r="C41" i="75"/>
  <c r="C18" i="75" s="1"/>
  <c r="E35" i="71"/>
  <c r="E36" i="71" s="1"/>
  <c r="E37" i="71" s="1"/>
  <c r="O82" i="67"/>
  <c r="G35" i="74"/>
  <c r="G36" i="74" s="1"/>
  <c r="G37" i="74" s="1"/>
  <c r="F35" i="69"/>
  <c r="F36" i="69" s="1"/>
  <c r="F35" i="70"/>
  <c r="F35" i="73"/>
  <c r="O64" i="73"/>
  <c r="F35" i="66"/>
  <c r="F36" i="66" s="1"/>
  <c r="E41" i="76"/>
  <c r="E18" i="76" s="1"/>
  <c r="E35" i="75"/>
  <c r="E36" i="75" s="1"/>
  <c r="E37" i="75" s="1"/>
  <c r="D37" i="76"/>
  <c r="E35" i="76" s="1"/>
  <c r="E36" i="76" s="1"/>
  <c r="E35" i="77"/>
  <c r="E36" i="77" s="1"/>
  <c r="E37" i="77" s="1"/>
  <c r="E53" i="75"/>
  <c r="E83" i="75" s="1"/>
  <c r="E65" i="75" s="1"/>
  <c r="L49" i="75"/>
  <c r="L82" i="75" s="1"/>
  <c r="L64" i="75" s="1"/>
  <c r="F20" i="76"/>
  <c r="F32" i="76"/>
  <c r="F41" i="76" s="1"/>
  <c r="F18" i="76" s="1"/>
  <c r="F33" i="76"/>
  <c r="F53" i="76" s="1"/>
  <c r="F83" i="76" s="1"/>
  <c r="F65" i="76" s="1"/>
  <c r="C19" i="75"/>
  <c r="O19" i="75" s="1"/>
  <c r="C33" i="75"/>
  <c r="F20" i="77"/>
  <c r="F33" i="77"/>
  <c r="F32" i="77"/>
  <c r="F20" i="75"/>
  <c r="F33" i="75"/>
  <c r="F32" i="75"/>
  <c r="C19" i="77"/>
  <c r="O19" i="77" s="1"/>
  <c r="C33" i="77"/>
  <c r="C19" i="76"/>
  <c r="O19" i="76" s="1"/>
  <c r="C33" i="76"/>
  <c r="E35" i="67"/>
  <c r="E36" i="67" s="1"/>
  <c r="E37" i="67" s="1"/>
  <c r="E36" i="68"/>
  <c r="E37" i="68" s="1"/>
  <c r="O49" i="68"/>
  <c r="G20" i="73"/>
  <c r="G32" i="73"/>
  <c r="G33" i="73"/>
  <c r="F32" i="71"/>
  <c r="F33" i="71"/>
  <c r="F53" i="71" s="1"/>
  <c r="F83" i="71" s="1"/>
  <c r="F65" i="71" s="1"/>
  <c r="H20" i="74"/>
  <c r="H32" i="74"/>
  <c r="H33" i="74"/>
  <c r="O49" i="67"/>
  <c r="O64" i="67"/>
  <c r="F20" i="72"/>
  <c r="F33" i="72"/>
  <c r="F32" i="72"/>
  <c r="F41" i="72" s="1"/>
  <c r="F18" i="72" s="1"/>
  <c r="F20" i="67"/>
  <c r="F33" i="67"/>
  <c r="F32" i="67"/>
  <c r="G20" i="70"/>
  <c r="G32" i="70"/>
  <c r="G33" i="70"/>
  <c r="G20" i="69"/>
  <c r="G32" i="69"/>
  <c r="G33" i="69"/>
  <c r="G32" i="66"/>
  <c r="G33" i="66"/>
  <c r="G53" i="66" s="1"/>
  <c r="G83" i="66" s="1"/>
  <c r="G65" i="66" s="1"/>
  <c r="F20" i="68"/>
  <c r="F32" i="68"/>
  <c r="F33" i="68"/>
  <c r="F53" i="68" s="1"/>
  <c r="F83" i="68" s="1"/>
  <c r="F65" i="68" s="1"/>
  <c r="O64" i="74"/>
  <c r="O49" i="71"/>
  <c r="O63" i="74"/>
  <c r="O64" i="71"/>
  <c r="C42" i="70"/>
  <c r="C78" i="70" s="1"/>
  <c r="O63" i="69"/>
  <c r="O82" i="71"/>
  <c r="O63" i="71"/>
  <c r="O64" i="70"/>
  <c r="O81" i="71"/>
  <c r="F20" i="61"/>
  <c r="O81" i="68"/>
  <c r="O63" i="70"/>
  <c r="O49" i="70"/>
  <c r="O82" i="70"/>
  <c r="O49" i="72"/>
  <c r="O81" i="69"/>
  <c r="O63" i="73"/>
  <c r="O63" i="68"/>
  <c r="O81" i="74"/>
  <c r="O82" i="73"/>
  <c r="O49" i="74"/>
  <c r="O63" i="72"/>
  <c r="O49" i="73"/>
  <c r="O81" i="67"/>
  <c r="O81" i="72"/>
  <c r="O81" i="70"/>
  <c r="O64" i="72"/>
  <c r="O82" i="72"/>
  <c r="O63" i="67"/>
  <c r="O49" i="69"/>
  <c r="O81" i="73"/>
  <c r="O82" i="74"/>
  <c r="L49" i="77"/>
  <c r="L82" i="77" s="1"/>
  <c r="L64" i="77" s="1"/>
  <c r="N49" i="76"/>
  <c r="N82" i="76" s="1"/>
  <c r="N64" i="76" s="1"/>
  <c r="D49" i="76"/>
  <c r="D82" i="76" s="1"/>
  <c r="D64" i="76" s="1"/>
  <c r="M49" i="76"/>
  <c r="M82" i="76" s="1"/>
  <c r="M64" i="76" s="1"/>
  <c r="F49" i="77"/>
  <c r="F82" i="77" s="1"/>
  <c r="F64" i="77" s="1"/>
  <c r="I49" i="76"/>
  <c r="I82" i="76" s="1"/>
  <c r="I64" i="76" s="1"/>
  <c r="G49" i="75"/>
  <c r="G82" i="75" s="1"/>
  <c r="G64" i="75" s="1"/>
  <c r="D49" i="77"/>
  <c r="D82" i="77" s="1"/>
  <c r="D64" i="77" s="1"/>
  <c r="D53" i="77"/>
  <c r="D83" i="77" s="1"/>
  <c r="D65" i="77" s="1"/>
  <c r="D81" i="77"/>
  <c r="D63" i="77" s="1"/>
  <c r="K49" i="76"/>
  <c r="K82" i="76" s="1"/>
  <c r="K64" i="76" s="1"/>
  <c r="K81" i="76"/>
  <c r="K63" i="76" s="1"/>
  <c r="G49" i="77"/>
  <c r="G82" i="77" s="1"/>
  <c r="G64" i="77" s="1"/>
  <c r="G81" i="77"/>
  <c r="G63" i="77" s="1"/>
  <c r="E81" i="76"/>
  <c r="E63" i="76" s="1"/>
  <c r="J49" i="75"/>
  <c r="J82" i="75" s="1"/>
  <c r="J64" i="75" s="1"/>
  <c r="J81" i="75"/>
  <c r="J63" i="75" s="1"/>
  <c r="H49" i="77"/>
  <c r="H82" i="77" s="1"/>
  <c r="H64" i="77" s="1"/>
  <c r="H81" i="77"/>
  <c r="H63" i="77" s="1"/>
  <c r="F49" i="75"/>
  <c r="F82" i="75" s="1"/>
  <c r="F64" i="75" s="1"/>
  <c r="F81" i="75"/>
  <c r="F63" i="75" s="1"/>
  <c r="D49" i="75"/>
  <c r="D82" i="75" s="1"/>
  <c r="D64" i="75" s="1"/>
  <c r="D81" i="75"/>
  <c r="D63" i="75" s="1"/>
  <c r="D53" i="75"/>
  <c r="D83" i="75" s="1"/>
  <c r="D65" i="75" s="1"/>
  <c r="K49" i="75"/>
  <c r="K82" i="75" s="1"/>
  <c r="K64" i="75" s="1"/>
  <c r="M49" i="77"/>
  <c r="M82" i="77" s="1"/>
  <c r="M64" i="77" s="1"/>
  <c r="M81" i="77"/>
  <c r="M63" i="77" s="1"/>
  <c r="N49" i="75"/>
  <c r="N82" i="75" s="1"/>
  <c r="N64" i="75" s="1"/>
  <c r="N81" i="75"/>
  <c r="N63" i="75" s="1"/>
  <c r="F81" i="76"/>
  <c r="F63" i="76" s="1"/>
  <c r="J49" i="76"/>
  <c r="J82" i="76" s="1"/>
  <c r="J64" i="76" s="1"/>
  <c r="J81" i="76"/>
  <c r="J63" i="76" s="1"/>
  <c r="K49" i="77"/>
  <c r="K82" i="77" s="1"/>
  <c r="K64" i="77" s="1"/>
  <c r="K81" i="77"/>
  <c r="K63" i="77" s="1"/>
  <c r="E53" i="76"/>
  <c r="E83" i="76" s="1"/>
  <c r="E65" i="76" s="1"/>
  <c r="L49" i="76"/>
  <c r="L82" i="76" s="1"/>
  <c r="L64" i="76" s="1"/>
  <c r="H49" i="76"/>
  <c r="H82" i="76" s="1"/>
  <c r="H64" i="76" s="1"/>
  <c r="E49" i="75"/>
  <c r="E82" i="75" s="1"/>
  <c r="E64" i="75" s="1"/>
  <c r="E81" i="75"/>
  <c r="E63" i="75" s="1"/>
  <c r="H49" i="75"/>
  <c r="H82" i="75" s="1"/>
  <c r="H64" i="75" s="1"/>
  <c r="H81" i="75"/>
  <c r="H63" i="75" s="1"/>
  <c r="H14" i="72"/>
  <c r="G16" i="72"/>
  <c r="H14" i="61"/>
  <c r="G16" i="61"/>
  <c r="I14" i="73"/>
  <c r="H16" i="73"/>
  <c r="I16" i="74"/>
  <c r="J14" i="74"/>
  <c r="H16" i="70"/>
  <c r="I14" i="70"/>
  <c r="H14" i="68"/>
  <c r="G16" i="68"/>
  <c r="H14" i="75"/>
  <c r="G16" i="75"/>
  <c r="I14" i="69"/>
  <c r="H16" i="69"/>
  <c r="G16" i="76"/>
  <c r="H14" i="76"/>
  <c r="F20" i="71"/>
  <c r="E42" i="71"/>
  <c r="E78" i="71" s="1"/>
  <c r="E60" i="71" s="1"/>
  <c r="E18" i="71"/>
  <c r="H14" i="67"/>
  <c r="G16" i="67"/>
  <c r="G16" i="77"/>
  <c r="H14" i="77"/>
  <c r="H14" i="71"/>
  <c r="G16" i="71"/>
  <c r="C79" i="68"/>
  <c r="C42" i="69"/>
  <c r="C43" i="69" s="1"/>
  <c r="D41" i="76"/>
  <c r="D18" i="76" s="1"/>
  <c r="E41" i="73"/>
  <c r="E18" i="73" s="1"/>
  <c r="I49" i="77"/>
  <c r="I82" i="77" s="1"/>
  <c r="I64" i="77" s="1"/>
  <c r="D42" i="72"/>
  <c r="D78" i="72" s="1"/>
  <c r="D60" i="72" s="1"/>
  <c r="D42" i="71"/>
  <c r="D78" i="71" s="1"/>
  <c r="D60" i="71" s="1"/>
  <c r="C42" i="76"/>
  <c r="D42" i="69"/>
  <c r="D78" i="69" s="1"/>
  <c r="D60" i="69" s="1"/>
  <c r="C78" i="74"/>
  <c r="C48" i="77"/>
  <c r="C49" i="77" s="1"/>
  <c r="O47" i="77"/>
  <c r="D42" i="67"/>
  <c r="D78" i="67" s="1"/>
  <c r="D60" i="67" s="1"/>
  <c r="E42" i="75"/>
  <c r="E78" i="75" s="1"/>
  <c r="E60" i="75" s="1"/>
  <c r="O47" i="76"/>
  <c r="C48" i="76"/>
  <c r="J49" i="77"/>
  <c r="J82" i="77" s="1"/>
  <c r="J64" i="77" s="1"/>
  <c r="D42" i="73"/>
  <c r="D78" i="73" s="1"/>
  <c r="D60" i="73" s="1"/>
  <c r="C42" i="72"/>
  <c r="C78" i="68"/>
  <c r="C42" i="77"/>
  <c r="D42" i="74"/>
  <c r="D78" i="74" s="1"/>
  <c r="D60" i="74" s="1"/>
  <c r="D41" i="77"/>
  <c r="D18" i="77" s="1"/>
  <c r="E41" i="72"/>
  <c r="E18" i="72" s="1"/>
  <c r="E41" i="70"/>
  <c r="E18" i="70" s="1"/>
  <c r="C61" i="74"/>
  <c r="M49" i="75"/>
  <c r="M82" i="75" s="1"/>
  <c r="M64" i="75" s="1"/>
  <c r="D42" i="68"/>
  <c r="D78" i="68" s="1"/>
  <c r="D60" i="68" s="1"/>
  <c r="D43" i="75"/>
  <c r="D79" i="75" s="1"/>
  <c r="D61" i="75" s="1"/>
  <c r="C42" i="67"/>
  <c r="C43" i="67" s="1"/>
  <c r="F53" i="75"/>
  <c r="F83" i="75" s="1"/>
  <c r="F65" i="75" s="1"/>
  <c r="C78" i="71"/>
  <c r="C43" i="71"/>
  <c r="D41" i="70"/>
  <c r="D18" i="70" s="1"/>
  <c r="E41" i="77"/>
  <c r="E18" i="77" s="1"/>
  <c r="E53" i="77"/>
  <c r="E83" i="77" s="1"/>
  <c r="E65" i="77" s="1"/>
  <c r="N49" i="77"/>
  <c r="N82" i="77" s="1"/>
  <c r="N64" i="77" s="1"/>
  <c r="C48" i="75"/>
  <c r="O47" i="75"/>
  <c r="C78" i="73"/>
  <c r="E41" i="69"/>
  <c r="E18" i="69" s="1"/>
  <c r="D53" i="76"/>
  <c r="D83" i="76" s="1"/>
  <c r="D65" i="76" s="1"/>
  <c r="E49" i="77"/>
  <c r="E82" i="77" s="1"/>
  <c r="E64" i="77" s="1"/>
  <c r="E51" i="71"/>
  <c r="C83" i="71"/>
  <c r="C83" i="73"/>
  <c r="C64" i="69"/>
  <c r="O64" i="69" s="1"/>
  <c r="O82" i="69"/>
  <c r="C65" i="74"/>
  <c r="D51" i="74"/>
  <c r="C83" i="69"/>
  <c r="C83" i="72"/>
  <c r="D51" i="73"/>
  <c r="C83" i="67"/>
  <c r="D51" i="72"/>
  <c r="C83" i="68"/>
  <c r="C64" i="68"/>
  <c r="O64" i="68" s="1"/>
  <c r="O82" i="68"/>
  <c r="C65" i="70"/>
  <c r="C59" i="66"/>
  <c r="C78" i="66"/>
  <c r="H16" i="66"/>
  <c r="I14" i="66"/>
  <c r="C43" i="66"/>
  <c r="G20" i="66"/>
  <c r="F41" i="66"/>
  <c r="E18" i="66"/>
  <c r="E42" i="66"/>
  <c r="E78" i="66" s="1"/>
  <c r="E60" i="66" s="1"/>
  <c r="F53" i="66"/>
  <c r="C64" i="66"/>
  <c r="O64" i="66" s="1"/>
  <c r="O82" i="66"/>
  <c r="D43" i="66"/>
  <c r="D79" i="66" s="1"/>
  <c r="D61" i="66" s="1"/>
  <c r="O50" i="66"/>
  <c r="C45" i="74"/>
  <c r="AF7" i="50"/>
  <c r="AE7" i="50"/>
  <c r="AA7" i="50"/>
  <c r="Z7" i="50"/>
  <c r="X7" i="50"/>
  <c r="W7" i="50"/>
  <c r="S7" i="50"/>
  <c r="R7" i="50"/>
  <c r="P7" i="50"/>
  <c r="O7" i="50"/>
  <c r="K7" i="50"/>
  <c r="J7" i="50"/>
  <c r="Y17" i="50"/>
  <c r="Y15" i="50"/>
  <c r="Y9" i="50"/>
  <c r="Y10" i="50"/>
  <c r="Y16" i="50"/>
  <c r="Y13" i="50"/>
  <c r="V14" i="50"/>
  <c r="V13" i="50"/>
  <c r="V12" i="50"/>
  <c r="Y14" i="50"/>
  <c r="Y12" i="50"/>
  <c r="Y11" i="50"/>
  <c r="V17" i="50"/>
  <c r="V10" i="50"/>
  <c r="V16" i="50"/>
  <c r="V11" i="50"/>
  <c r="V15" i="50"/>
  <c r="C42" i="75" l="1"/>
  <c r="C43" i="75" s="1"/>
  <c r="E42" i="76"/>
  <c r="E78" i="76" s="1"/>
  <c r="E60" i="76" s="1"/>
  <c r="F35" i="77"/>
  <c r="F36" i="77" s="1"/>
  <c r="F37" i="77" s="1"/>
  <c r="F35" i="75"/>
  <c r="F36" i="75" s="1"/>
  <c r="F37" i="75" s="1"/>
  <c r="F36" i="70"/>
  <c r="F37" i="70" s="1"/>
  <c r="G35" i="70" s="1"/>
  <c r="G36" i="70" s="1"/>
  <c r="G37" i="70" s="1"/>
  <c r="F37" i="69"/>
  <c r="G35" i="69" s="1"/>
  <c r="F35" i="71"/>
  <c r="F36" i="71" s="1"/>
  <c r="F37" i="71" s="1"/>
  <c r="H35" i="74"/>
  <c r="H36" i="74" s="1"/>
  <c r="H37" i="74" s="1"/>
  <c r="F36" i="73"/>
  <c r="F37" i="73" s="1"/>
  <c r="G35" i="73" s="1"/>
  <c r="F35" i="72"/>
  <c r="F41" i="71"/>
  <c r="F35" i="67"/>
  <c r="F36" i="67" s="1"/>
  <c r="F37" i="67" s="1"/>
  <c r="F37" i="66"/>
  <c r="G35" i="66" s="1"/>
  <c r="G36" i="66" s="1"/>
  <c r="G37" i="66" s="1"/>
  <c r="E37" i="76"/>
  <c r="F35" i="76" s="1"/>
  <c r="F36" i="76" s="1"/>
  <c r="G20" i="77"/>
  <c r="G33" i="77"/>
  <c r="G32" i="77"/>
  <c r="G20" i="76"/>
  <c r="G32" i="76"/>
  <c r="G41" i="76" s="1"/>
  <c r="G18" i="76" s="1"/>
  <c r="G33" i="76"/>
  <c r="G53" i="76" s="1"/>
  <c r="G83" i="76" s="1"/>
  <c r="G65" i="76" s="1"/>
  <c r="G20" i="75"/>
  <c r="G33" i="75"/>
  <c r="G53" i="75" s="1"/>
  <c r="G83" i="75" s="1"/>
  <c r="G65" i="75" s="1"/>
  <c r="G32" i="75"/>
  <c r="G41" i="75" s="1"/>
  <c r="G18" i="75" s="1"/>
  <c r="F41" i="68"/>
  <c r="F18" i="68" s="1"/>
  <c r="F35" i="68"/>
  <c r="F36" i="68" s="1"/>
  <c r="F37" i="68" s="1"/>
  <c r="H20" i="73"/>
  <c r="H32" i="73"/>
  <c r="H33" i="73"/>
  <c r="G20" i="71"/>
  <c r="G32" i="71"/>
  <c r="G33" i="71"/>
  <c r="G53" i="71" s="1"/>
  <c r="G83" i="71" s="1"/>
  <c r="G65" i="71" s="1"/>
  <c r="G20" i="72"/>
  <c r="G32" i="72"/>
  <c r="G33" i="72"/>
  <c r="I20" i="74"/>
  <c r="I32" i="74"/>
  <c r="I33" i="74"/>
  <c r="G20" i="67"/>
  <c r="G32" i="67"/>
  <c r="G33" i="67"/>
  <c r="H20" i="70"/>
  <c r="H32" i="70"/>
  <c r="H33" i="70"/>
  <c r="H20" i="69"/>
  <c r="H32" i="69"/>
  <c r="H33" i="69"/>
  <c r="H33" i="66"/>
  <c r="H53" i="66" s="1"/>
  <c r="H83" i="66" s="1"/>
  <c r="H65" i="66" s="1"/>
  <c r="H32" i="66"/>
  <c r="G20" i="68"/>
  <c r="G32" i="68"/>
  <c r="G33" i="68"/>
  <c r="G53" i="68" s="1"/>
  <c r="G83" i="68" s="1"/>
  <c r="G65" i="68" s="1"/>
  <c r="F51" i="66"/>
  <c r="D51" i="66"/>
  <c r="G51" i="66"/>
  <c r="E51" i="66"/>
  <c r="C51" i="66"/>
  <c r="C43" i="70"/>
  <c r="C79" i="70" s="1"/>
  <c r="G20" i="61"/>
  <c r="D43" i="73"/>
  <c r="D79" i="73" s="1"/>
  <c r="D43" i="68"/>
  <c r="D79" i="68" s="1"/>
  <c r="D61" i="68" s="1"/>
  <c r="E43" i="66"/>
  <c r="E79" i="66" s="1"/>
  <c r="E61" i="66" s="1"/>
  <c r="F42" i="76"/>
  <c r="F78" i="76" s="1"/>
  <c r="F60" i="76" s="1"/>
  <c r="E43" i="71"/>
  <c r="E79" i="71" s="1"/>
  <c r="E61" i="71" s="1"/>
  <c r="E43" i="76"/>
  <c r="E79" i="76" s="1"/>
  <c r="E61" i="76" s="1"/>
  <c r="I14" i="68"/>
  <c r="H16" i="68"/>
  <c r="H16" i="71"/>
  <c r="I14" i="71"/>
  <c r="D43" i="74"/>
  <c r="D79" i="74" s="1"/>
  <c r="D61" i="74" s="1"/>
  <c r="H16" i="61"/>
  <c r="I14" i="61"/>
  <c r="I16" i="70"/>
  <c r="J14" i="70"/>
  <c r="K14" i="74"/>
  <c r="J16" i="74"/>
  <c r="I14" i="72"/>
  <c r="H16" i="72"/>
  <c r="I14" i="67"/>
  <c r="H16" i="67"/>
  <c r="I14" i="75"/>
  <c r="H16" i="75"/>
  <c r="I14" i="77"/>
  <c r="H16" i="77"/>
  <c r="J14" i="69"/>
  <c r="I16" i="69"/>
  <c r="I14" i="76"/>
  <c r="H16" i="76"/>
  <c r="J14" i="73"/>
  <c r="I16" i="73"/>
  <c r="F53" i="69"/>
  <c r="E41" i="68"/>
  <c r="E18" i="68" s="1"/>
  <c r="C49" i="76"/>
  <c r="C81" i="76"/>
  <c r="O48" i="76"/>
  <c r="C60" i="70"/>
  <c r="D42" i="76"/>
  <c r="D78" i="76" s="1"/>
  <c r="D60" i="76" s="1"/>
  <c r="G41" i="69"/>
  <c r="G18" i="69" s="1"/>
  <c r="G53" i="69"/>
  <c r="G83" i="69" s="1"/>
  <c r="G65" i="69" s="1"/>
  <c r="F41" i="75"/>
  <c r="F18" i="75" s="1"/>
  <c r="E42" i="72"/>
  <c r="E78" i="72" s="1"/>
  <c r="E60" i="72" s="1"/>
  <c r="E51" i="72"/>
  <c r="C78" i="77"/>
  <c r="C82" i="77"/>
  <c r="O49" i="77"/>
  <c r="E53" i="73"/>
  <c r="E42" i="69"/>
  <c r="E78" i="69" s="1"/>
  <c r="E60" i="69" s="1"/>
  <c r="F53" i="77"/>
  <c r="F83" i="77" s="1"/>
  <c r="F65" i="77" s="1"/>
  <c r="D42" i="70"/>
  <c r="D43" i="70" s="1"/>
  <c r="D79" i="70" s="1"/>
  <c r="D61" i="70" s="1"/>
  <c r="E53" i="70"/>
  <c r="C60" i="73"/>
  <c r="C79" i="71"/>
  <c r="E42" i="70"/>
  <c r="E78" i="70" s="1"/>
  <c r="E60" i="70" s="1"/>
  <c r="C60" i="68"/>
  <c r="E43" i="75"/>
  <c r="E79" i="75" s="1"/>
  <c r="E61" i="75" s="1"/>
  <c r="O48" i="77"/>
  <c r="C81" i="77"/>
  <c r="C43" i="76"/>
  <c r="C78" i="76"/>
  <c r="D43" i="72"/>
  <c r="D79" i="72" s="1"/>
  <c r="D61" i="72" s="1"/>
  <c r="E42" i="73"/>
  <c r="E43" i="73" s="1"/>
  <c r="E79" i="73" s="1"/>
  <c r="E61" i="73" s="1"/>
  <c r="C79" i="69"/>
  <c r="F53" i="70"/>
  <c r="F83" i="70" s="1"/>
  <c r="F65" i="70" s="1"/>
  <c r="F41" i="74"/>
  <c r="F18" i="74" s="1"/>
  <c r="F53" i="74"/>
  <c r="F83" i="74" s="1"/>
  <c r="F65" i="74" s="1"/>
  <c r="F53" i="73"/>
  <c r="F83" i="73" s="1"/>
  <c r="F65" i="73" s="1"/>
  <c r="C60" i="71"/>
  <c r="C78" i="67"/>
  <c r="D42" i="77"/>
  <c r="D78" i="77" s="1"/>
  <c r="D60" i="77" s="1"/>
  <c r="C43" i="72"/>
  <c r="C78" i="72"/>
  <c r="F53" i="72"/>
  <c r="C60" i="74"/>
  <c r="D43" i="71"/>
  <c r="D79" i="71" s="1"/>
  <c r="D61" i="71" s="1"/>
  <c r="C78" i="69"/>
  <c r="C81" i="75"/>
  <c r="O48" i="75"/>
  <c r="E53" i="67"/>
  <c r="C79" i="75"/>
  <c r="E53" i="74"/>
  <c r="F41" i="69"/>
  <c r="F18" i="69" s="1"/>
  <c r="C79" i="67"/>
  <c r="C49" i="75"/>
  <c r="E42" i="77"/>
  <c r="E78" i="77" s="1"/>
  <c r="E60" i="77" s="1"/>
  <c r="F42" i="72"/>
  <c r="F78" i="72" s="1"/>
  <c r="F60" i="72" s="1"/>
  <c r="E41" i="74"/>
  <c r="E18" i="74" s="1"/>
  <c r="G53" i="72"/>
  <c r="G83" i="72" s="1"/>
  <c r="G65" i="72" s="1"/>
  <c r="F53" i="67"/>
  <c r="F83" i="67" s="1"/>
  <c r="F65" i="67" s="1"/>
  <c r="E41" i="67"/>
  <c r="E18" i="67" s="1"/>
  <c r="C78" i="75"/>
  <c r="C43" i="77"/>
  <c r="E53" i="68"/>
  <c r="D43" i="67"/>
  <c r="D79" i="67" s="1"/>
  <c r="D61" i="67" s="1"/>
  <c r="D43" i="69"/>
  <c r="D79" i="69" s="1"/>
  <c r="D61" i="69" s="1"/>
  <c r="C61" i="68"/>
  <c r="C65" i="72"/>
  <c r="C65" i="71"/>
  <c r="F51" i="71"/>
  <c r="E51" i="73"/>
  <c r="C39" i="73"/>
  <c r="C39" i="74"/>
  <c r="G51" i="71"/>
  <c r="C65" i="67"/>
  <c r="C65" i="69"/>
  <c r="C51" i="72"/>
  <c r="C65" i="68"/>
  <c r="C51" i="71"/>
  <c r="D51" i="71"/>
  <c r="F51" i="72"/>
  <c r="C39" i="70"/>
  <c r="C65" i="73"/>
  <c r="F42" i="66"/>
  <c r="F43" i="66" s="1"/>
  <c r="F18" i="66"/>
  <c r="G41" i="66"/>
  <c r="C60" i="66"/>
  <c r="I51" i="66"/>
  <c r="M51" i="66"/>
  <c r="L51" i="66"/>
  <c r="N51" i="66"/>
  <c r="H51" i="66"/>
  <c r="J51" i="66"/>
  <c r="K51" i="66"/>
  <c r="C79" i="66"/>
  <c r="F83" i="66"/>
  <c r="I16" i="66"/>
  <c r="J14" i="66"/>
  <c r="H20" i="66"/>
  <c r="B61" i="35"/>
  <c r="B60" i="35"/>
  <c r="B59" i="35"/>
  <c r="C14" i="35"/>
  <c r="D14" i="35" s="1"/>
  <c r="E14" i="35" s="1"/>
  <c r="F14" i="35" s="1"/>
  <c r="G14" i="35" s="1"/>
  <c r="H14" i="35" s="1"/>
  <c r="I14" i="35" s="1"/>
  <c r="J14" i="35" s="1"/>
  <c r="K14" i="35" s="1"/>
  <c r="L14" i="35" s="1"/>
  <c r="M14" i="35" s="1"/>
  <c r="N14" i="35" s="1"/>
  <c r="B12" i="35"/>
  <c r="G35" i="77" l="1"/>
  <c r="G36" i="77" s="1"/>
  <c r="G37" i="77" s="1"/>
  <c r="I35" i="74"/>
  <c r="G35" i="67"/>
  <c r="G36" i="67" s="1"/>
  <c r="G37" i="67" s="1"/>
  <c r="H35" i="70"/>
  <c r="H36" i="70" s="1"/>
  <c r="H37" i="70" s="1"/>
  <c r="G36" i="69"/>
  <c r="G37" i="69" s="1"/>
  <c r="H35" i="69" s="1"/>
  <c r="H36" i="69" s="1"/>
  <c r="F42" i="68"/>
  <c r="F78" i="68" s="1"/>
  <c r="F60" i="68" s="1"/>
  <c r="I36" i="74"/>
  <c r="I37" i="74" s="1"/>
  <c r="G36" i="73"/>
  <c r="G37" i="73" s="1"/>
  <c r="H35" i="73" s="1"/>
  <c r="H36" i="73" s="1"/>
  <c r="H37" i="73" s="1"/>
  <c r="F36" i="72"/>
  <c r="F37" i="72" s="1"/>
  <c r="G35" i="72" s="1"/>
  <c r="G41" i="71"/>
  <c r="G18" i="71" s="1"/>
  <c r="G35" i="71"/>
  <c r="G36" i="71" s="1"/>
  <c r="G37" i="71" s="1"/>
  <c r="F18" i="71"/>
  <c r="F42" i="71"/>
  <c r="F78" i="71" s="1"/>
  <c r="F60" i="71" s="1"/>
  <c r="H35" i="66"/>
  <c r="H36" i="66" s="1"/>
  <c r="H37" i="66" s="1"/>
  <c r="G35" i="75"/>
  <c r="F37" i="76"/>
  <c r="G35" i="76" s="1"/>
  <c r="G36" i="76" s="1"/>
  <c r="G37" i="76" s="1"/>
  <c r="H20" i="76"/>
  <c r="H32" i="76"/>
  <c r="H33" i="76"/>
  <c r="H53" i="76" s="1"/>
  <c r="H83" i="76" s="1"/>
  <c r="H65" i="76" s="1"/>
  <c r="H20" i="77"/>
  <c r="H33" i="77"/>
  <c r="H32" i="77"/>
  <c r="H20" i="75"/>
  <c r="H33" i="75"/>
  <c r="H53" i="75" s="1"/>
  <c r="H83" i="75" s="1"/>
  <c r="H65" i="75" s="1"/>
  <c r="H32" i="75"/>
  <c r="H41" i="75" s="1"/>
  <c r="H18" i="75" s="1"/>
  <c r="G41" i="68"/>
  <c r="G18" i="68" s="1"/>
  <c r="G35" i="68"/>
  <c r="G36" i="68" s="1"/>
  <c r="G37" i="68" s="1"/>
  <c r="H20" i="72"/>
  <c r="H32" i="72"/>
  <c r="H41" i="72" s="1"/>
  <c r="H18" i="72" s="1"/>
  <c r="H33" i="72"/>
  <c r="H53" i="72" s="1"/>
  <c r="H83" i="72" s="1"/>
  <c r="H65" i="72" s="1"/>
  <c r="I20" i="73"/>
  <c r="I32" i="73"/>
  <c r="I33" i="73"/>
  <c r="J20" i="74"/>
  <c r="J33" i="74"/>
  <c r="J32" i="74"/>
  <c r="H20" i="71"/>
  <c r="H32" i="71"/>
  <c r="H33" i="71"/>
  <c r="H53" i="71" s="1"/>
  <c r="H20" i="67"/>
  <c r="H32" i="67"/>
  <c r="H33" i="67"/>
  <c r="I20" i="70"/>
  <c r="I32" i="70"/>
  <c r="I33" i="70"/>
  <c r="I20" i="69"/>
  <c r="I32" i="69"/>
  <c r="I33" i="69"/>
  <c r="I33" i="66"/>
  <c r="I32" i="66"/>
  <c r="H20" i="68"/>
  <c r="H32" i="68"/>
  <c r="H33" i="68"/>
  <c r="H20" i="61"/>
  <c r="F43" i="76"/>
  <c r="F79" i="76" s="1"/>
  <c r="F61" i="76" s="1"/>
  <c r="G42" i="76"/>
  <c r="G78" i="76" s="1"/>
  <c r="G60" i="76" s="1"/>
  <c r="E43" i="70"/>
  <c r="E79" i="70" s="1"/>
  <c r="E61" i="70" s="1"/>
  <c r="E43" i="69"/>
  <c r="E79" i="69" s="1"/>
  <c r="E61" i="69" s="1"/>
  <c r="L14" i="74"/>
  <c r="K16" i="74"/>
  <c r="I16" i="67"/>
  <c r="J14" i="67"/>
  <c r="K14" i="69"/>
  <c r="J16" i="69"/>
  <c r="J14" i="68"/>
  <c r="I16" i="68"/>
  <c r="F43" i="72"/>
  <c r="F79" i="72" s="1"/>
  <c r="F61" i="72" s="1"/>
  <c r="D43" i="77"/>
  <c r="D79" i="77" s="1"/>
  <c r="D61" i="77" s="1"/>
  <c r="I16" i="61"/>
  <c r="J14" i="61"/>
  <c r="J14" i="76"/>
  <c r="I16" i="76"/>
  <c r="K14" i="73"/>
  <c r="J16" i="73"/>
  <c r="I16" i="77"/>
  <c r="J14" i="77"/>
  <c r="J14" i="72"/>
  <c r="I16" i="72"/>
  <c r="K14" i="70"/>
  <c r="J16" i="70"/>
  <c r="J14" i="75"/>
  <c r="I16" i="75"/>
  <c r="I16" i="71"/>
  <c r="J14" i="71"/>
  <c r="E83" i="67"/>
  <c r="C60" i="72"/>
  <c r="E83" i="73"/>
  <c r="E42" i="68"/>
  <c r="E43" i="68" s="1"/>
  <c r="G41" i="72"/>
  <c r="G18" i="72" s="1"/>
  <c r="C61" i="67"/>
  <c r="E83" i="74"/>
  <c r="C60" i="69"/>
  <c r="C79" i="72"/>
  <c r="D78" i="70"/>
  <c r="F41" i="67"/>
  <c r="F18" i="67" s="1"/>
  <c r="C53" i="75"/>
  <c r="C60" i="76"/>
  <c r="E42" i="67"/>
  <c r="E43" i="77"/>
  <c r="E79" i="77" s="1"/>
  <c r="E61" i="77" s="1"/>
  <c r="C63" i="75"/>
  <c r="O63" i="75" s="1"/>
  <c r="O81" i="75"/>
  <c r="C79" i="76"/>
  <c r="F83" i="69"/>
  <c r="F42" i="69"/>
  <c r="F43" i="69" s="1"/>
  <c r="O82" i="77"/>
  <c r="C64" i="77"/>
  <c r="O64" i="77" s="1"/>
  <c r="G41" i="73"/>
  <c r="G18" i="73" s="1"/>
  <c r="G53" i="73"/>
  <c r="G83" i="73" s="1"/>
  <c r="G65" i="73" s="1"/>
  <c r="C61" i="69"/>
  <c r="O81" i="77"/>
  <c r="C63" i="77"/>
  <c r="O63" i="77" s="1"/>
  <c r="D61" i="73"/>
  <c r="F41" i="77"/>
  <c r="F18" i="77" s="1"/>
  <c r="C53" i="76"/>
  <c r="C60" i="75"/>
  <c r="G42" i="75"/>
  <c r="G78" i="75" s="1"/>
  <c r="G60" i="75" s="1"/>
  <c r="O49" i="75"/>
  <c r="C82" i="75"/>
  <c r="G42" i="68"/>
  <c r="G78" i="68" s="1"/>
  <c r="G60" i="68" s="1"/>
  <c r="C60" i="67"/>
  <c r="F41" i="73"/>
  <c r="F18" i="73" s="1"/>
  <c r="C61" i="71"/>
  <c r="C60" i="77"/>
  <c r="G42" i="69"/>
  <c r="G78" i="69" s="1"/>
  <c r="G60" i="69" s="1"/>
  <c r="O81" i="76"/>
  <c r="C63" i="76"/>
  <c r="O63" i="76" s="1"/>
  <c r="G41" i="70"/>
  <c r="G18" i="70" s="1"/>
  <c r="G53" i="70"/>
  <c r="G83" i="70" s="1"/>
  <c r="G65" i="70" s="1"/>
  <c r="E83" i="68"/>
  <c r="E42" i="74"/>
  <c r="E43" i="74" s="1"/>
  <c r="E51" i="74"/>
  <c r="C61" i="75"/>
  <c r="F83" i="72"/>
  <c r="C53" i="77"/>
  <c r="E83" i="70"/>
  <c r="F42" i="75"/>
  <c r="F43" i="75" s="1"/>
  <c r="O49" i="76"/>
  <c r="C82" i="76"/>
  <c r="C61" i="70"/>
  <c r="F41" i="70"/>
  <c r="F18" i="70" s="1"/>
  <c r="G53" i="77"/>
  <c r="G83" i="77" s="1"/>
  <c r="G65" i="77" s="1"/>
  <c r="G41" i="67"/>
  <c r="G18" i="67" s="1"/>
  <c r="G53" i="67"/>
  <c r="G83" i="67" s="1"/>
  <c r="G65" i="67" s="1"/>
  <c r="C79" i="77"/>
  <c r="F42" i="74"/>
  <c r="F78" i="74" s="1"/>
  <c r="F60" i="74" s="1"/>
  <c r="E78" i="73"/>
  <c r="E43" i="72"/>
  <c r="E79" i="72" s="1"/>
  <c r="E61" i="72" s="1"/>
  <c r="D43" i="76"/>
  <c r="D79" i="76" s="1"/>
  <c r="D61" i="76" s="1"/>
  <c r="D45" i="73"/>
  <c r="C45" i="71"/>
  <c r="D45" i="74"/>
  <c r="C45" i="72"/>
  <c r="C77" i="70"/>
  <c r="C77" i="74"/>
  <c r="H51" i="71"/>
  <c r="C39" i="69"/>
  <c r="F51" i="74"/>
  <c r="C77" i="73"/>
  <c r="F79" i="66"/>
  <c r="F61" i="66" s="1"/>
  <c r="C61" i="66"/>
  <c r="D39" i="66"/>
  <c r="J16" i="66"/>
  <c r="K14" i="66"/>
  <c r="I20" i="66"/>
  <c r="O51" i="66"/>
  <c r="F65" i="66"/>
  <c r="G42" i="66"/>
  <c r="G78" i="66" s="1"/>
  <c r="G60" i="66" s="1"/>
  <c r="G18" i="66"/>
  <c r="F78" i="66"/>
  <c r="H41" i="66"/>
  <c r="B14" i="35"/>
  <c r="O24" i="61"/>
  <c r="B25" i="61"/>
  <c r="O23" i="61"/>
  <c r="O22" i="61"/>
  <c r="A10" i="61"/>
  <c r="A3" i="61"/>
  <c r="A2" i="61"/>
  <c r="A1" i="61"/>
  <c r="V21" i="50"/>
  <c r="V19" i="50"/>
  <c r="Y21" i="50"/>
  <c r="V20" i="50"/>
  <c r="I35" i="73" l="1"/>
  <c r="I36" i="73" s="1"/>
  <c r="I37" i="73" s="1"/>
  <c r="F43" i="68"/>
  <c r="F79" i="68" s="1"/>
  <c r="F61" i="68" s="1"/>
  <c r="H35" i="71"/>
  <c r="H36" i="71" s="1"/>
  <c r="H37" i="71" s="1"/>
  <c r="I35" i="70"/>
  <c r="I36" i="70" s="1"/>
  <c r="I37" i="70" s="1"/>
  <c r="H37" i="69"/>
  <c r="I35" i="69" s="1"/>
  <c r="J35" i="74"/>
  <c r="J36" i="74" s="1"/>
  <c r="J37" i="74" s="1"/>
  <c r="G36" i="72"/>
  <c r="G37" i="72" s="1"/>
  <c r="H35" i="72" s="1"/>
  <c r="H36" i="72" s="1"/>
  <c r="H37" i="72" s="1"/>
  <c r="G42" i="71"/>
  <c r="G43" i="71" s="1"/>
  <c r="G79" i="71" s="1"/>
  <c r="G61" i="71" s="1"/>
  <c r="H41" i="71"/>
  <c r="H18" i="71" s="1"/>
  <c r="F43" i="71"/>
  <c r="F79" i="71" s="1"/>
  <c r="F61" i="71" s="1"/>
  <c r="H35" i="77"/>
  <c r="H36" i="77" s="1"/>
  <c r="H37" i="77" s="1"/>
  <c r="H35" i="76"/>
  <c r="H36" i="76" s="1"/>
  <c r="H37" i="76" s="1"/>
  <c r="I35" i="66"/>
  <c r="I36" i="66" s="1"/>
  <c r="I37" i="66" s="1"/>
  <c r="H41" i="76"/>
  <c r="H18" i="76" s="1"/>
  <c r="G36" i="75"/>
  <c r="G37" i="75" s="1"/>
  <c r="H35" i="75" s="1"/>
  <c r="I20" i="75"/>
  <c r="I32" i="75"/>
  <c r="I33" i="75"/>
  <c r="I53" i="75" s="1"/>
  <c r="I83" i="75" s="1"/>
  <c r="I65" i="75" s="1"/>
  <c r="I20" i="76"/>
  <c r="I33" i="76"/>
  <c r="I53" i="76" s="1"/>
  <c r="I83" i="76" s="1"/>
  <c r="I65" i="76" s="1"/>
  <c r="I32" i="76"/>
  <c r="I20" i="77"/>
  <c r="I32" i="77"/>
  <c r="I33" i="77"/>
  <c r="H35" i="67"/>
  <c r="H36" i="67" s="1"/>
  <c r="H37" i="67" s="1"/>
  <c r="H35" i="68"/>
  <c r="H36" i="68" s="1"/>
  <c r="H41" i="68"/>
  <c r="H18" i="68" s="1"/>
  <c r="I20" i="72"/>
  <c r="I32" i="72"/>
  <c r="I41" i="72" s="1"/>
  <c r="I18" i="72" s="1"/>
  <c r="I33" i="72"/>
  <c r="I53" i="72" s="1"/>
  <c r="I20" i="71"/>
  <c r="I32" i="71"/>
  <c r="I33" i="71"/>
  <c r="I53" i="71" s="1"/>
  <c r="I83" i="71" s="1"/>
  <c r="I65" i="71" s="1"/>
  <c r="K20" i="74"/>
  <c r="K32" i="74"/>
  <c r="K33" i="74"/>
  <c r="J20" i="73"/>
  <c r="J32" i="73"/>
  <c r="J33" i="73"/>
  <c r="I20" i="67"/>
  <c r="I32" i="67"/>
  <c r="I33" i="67"/>
  <c r="J20" i="70"/>
  <c r="J32" i="70"/>
  <c r="J33" i="70"/>
  <c r="J20" i="69"/>
  <c r="J32" i="69"/>
  <c r="J33" i="69"/>
  <c r="J33" i="66"/>
  <c r="J53" i="66" s="1"/>
  <c r="J83" i="66" s="1"/>
  <c r="J65" i="66" s="1"/>
  <c r="J32" i="66"/>
  <c r="I20" i="68"/>
  <c r="I32" i="68"/>
  <c r="I33" i="68"/>
  <c r="I53" i="68" s="1"/>
  <c r="I83" i="68" s="1"/>
  <c r="I65" i="68" s="1"/>
  <c r="I20" i="61"/>
  <c r="G43" i="76"/>
  <c r="G79" i="76" s="1"/>
  <c r="G61" i="76" s="1"/>
  <c r="G43" i="75"/>
  <c r="G79" i="75" s="1"/>
  <c r="G61" i="75" s="1"/>
  <c r="H42" i="71"/>
  <c r="H78" i="71" s="1"/>
  <c r="H60" i="71" s="1"/>
  <c r="G43" i="66"/>
  <c r="G79" i="66" s="1"/>
  <c r="G61" i="66" s="1"/>
  <c r="J16" i="68"/>
  <c r="K14" i="68"/>
  <c r="K14" i="76"/>
  <c r="J16" i="76"/>
  <c r="K14" i="77"/>
  <c r="J16" i="77"/>
  <c r="J16" i="61"/>
  <c r="K14" i="61"/>
  <c r="L14" i="69"/>
  <c r="K16" i="69"/>
  <c r="K14" i="75"/>
  <c r="J16" i="75"/>
  <c r="K14" i="67"/>
  <c r="J16" i="67"/>
  <c r="L14" i="70"/>
  <c r="K16" i="70"/>
  <c r="L14" i="73"/>
  <c r="K16" i="73"/>
  <c r="J16" i="71"/>
  <c r="K14" i="71"/>
  <c r="L16" i="74"/>
  <c r="M14" i="74"/>
  <c r="J16" i="72"/>
  <c r="K14" i="72"/>
  <c r="E79" i="68"/>
  <c r="F79" i="69"/>
  <c r="H53" i="70"/>
  <c r="E79" i="74"/>
  <c r="C39" i="67"/>
  <c r="C77" i="67" s="1"/>
  <c r="C59" i="67" s="1"/>
  <c r="C83" i="75"/>
  <c r="H42" i="72"/>
  <c r="H78" i="72" s="1"/>
  <c r="H60" i="72" s="1"/>
  <c r="C83" i="77"/>
  <c r="E78" i="74"/>
  <c r="G42" i="73"/>
  <c r="G78" i="73" s="1"/>
  <c r="G60" i="73" s="1"/>
  <c r="G53" i="74"/>
  <c r="H53" i="73"/>
  <c r="H83" i="73" s="1"/>
  <c r="H65" i="73" s="1"/>
  <c r="G42" i="67"/>
  <c r="G78" i="67" s="1"/>
  <c r="G60" i="67" s="1"/>
  <c r="F79" i="75"/>
  <c r="F65" i="72"/>
  <c r="E65" i="68"/>
  <c r="C64" i="75"/>
  <c r="O64" i="75" s="1"/>
  <c r="O82" i="75"/>
  <c r="F42" i="77"/>
  <c r="F43" i="77" s="1"/>
  <c r="F42" i="67"/>
  <c r="F78" i="67" s="1"/>
  <c r="F60" i="67" s="1"/>
  <c r="D60" i="70"/>
  <c r="E65" i="74"/>
  <c r="G41" i="74"/>
  <c r="G18" i="74" s="1"/>
  <c r="H41" i="74"/>
  <c r="H18" i="74" s="1"/>
  <c r="H53" i="74"/>
  <c r="H83" i="74" s="1"/>
  <c r="H65" i="74" s="1"/>
  <c r="F78" i="69"/>
  <c r="E78" i="68"/>
  <c r="I41" i="69"/>
  <c r="I18" i="69" s="1"/>
  <c r="I53" i="69"/>
  <c r="I83" i="69" s="1"/>
  <c r="I65" i="69" s="1"/>
  <c r="F42" i="70"/>
  <c r="F78" i="75"/>
  <c r="H83" i="71"/>
  <c r="F65" i="69"/>
  <c r="E78" i="67"/>
  <c r="H41" i="69"/>
  <c r="H18" i="69" s="1"/>
  <c r="H53" i="68"/>
  <c r="E65" i="73"/>
  <c r="H42" i="75"/>
  <c r="H78" i="75" s="1"/>
  <c r="H60" i="75" s="1"/>
  <c r="E43" i="67"/>
  <c r="F42" i="73"/>
  <c r="F51" i="73"/>
  <c r="H53" i="69"/>
  <c r="E65" i="67"/>
  <c r="E60" i="73"/>
  <c r="G41" i="77"/>
  <c r="G18" i="77" s="1"/>
  <c r="E65" i="70"/>
  <c r="G42" i="70"/>
  <c r="G78" i="70" s="1"/>
  <c r="G60" i="70" s="1"/>
  <c r="G43" i="68"/>
  <c r="G79" i="68" s="1"/>
  <c r="G61" i="68" s="1"/>
  <c r="C61" i="76"/>
  <c r="F43" i="74"/>
  <c r="F79" i="74" s="1"/>
  <c r="F61" i="74" s="1"/>
  <c r="C61" i="77"/>
  <c r="C64" i="76"/>
  <c r="O64" i="76" s="1"/>
  <c r="O82" i="76"/>
  <c r="G43" i="69"/>
  <c r="G79" i="69" s="1"/>
  <c r="G61" i="69" s="1"/>
  <c r="C83" i="76"/>
  <c r="C61" i="72"/>
  <c r="G42" i="72"/>
  <c r="G43" i="72" s="1"/>
  <c r="G79" i="72" s="1"/>
  <c r="G61" i="72" s="1"/>
  <c r="G51" i="72"/>
  <c r="G51" i="73"/>
  <c r="C39" i="72"/>
  <c r="C59" i="73"/>
  <c r="D39" i="73"/>
  <c r="C39" i="68"/>
  <c r="C39" i="71"/>
  <c r="C77" i="69"/>
  <c r="H51" i="72"/>
  <c r="C59" i="74"/>
  <c r="C59" i="70"/>
  <c r="D39" i="74"/>
  <c r="D39" i="70"/>
  <c r="I41" i="66"/>
  <c r="L14" i="66"/>
  <c r="K16" i="66"/>
  <c r="J20" i="66"/>
  <c r="H42" i="66"/>
  <c r="H18" i="66"/>
  <c r="D77" i="66"/>
  <c r="F60" i="66"/>
  <c r="I53" i="66"/>
  <c r="C68" i="66"/>
  <c r="E25" i="61"/>
  <c r="E26" i="61" s="1"/>
  <c r="E26" i="35" s="1"/>
  <c r="A18" i="50"/>
  <c r="G29" i="34"/>
  <c r="D29" i="34"/>
  <c r="F29" i="34"/>
  <c r="H29" i="34"/>
  <c r="I29" i="34"/>
  <c r="L29" i="34"/>
  <c r="M29" i="34"/>
  <c r="C29" i="34"/>
  <c r="J29" i="34"/>
  <c r="E29" i="34"/>
  <c r="N29" i="34"/>
  <c r="K29" i="34"/>
  <c r="D25" i="61"/>
  <c r="D26" i="61" s="1"/>
  <c r="D26" i="35" s="1"/>
  <c r="L25" i="61"/>
  <c r="L26" i="61" s="1"/>
  <c r="L26" i="35" s="1"/>
  <c r="J25" i="61"/>
  <c r="J26" i="61" s="1"/>
  <c r="J26" i="35" s="1"/>
  <c r="N25" i="61"/>
  <c r="N26" i="61" s="1"/>
  <c r="N26" i="35" s="1"/>
  <c r="K25" i="61"/>
  <c r="K26" i="61" s="1"/>
  <c r="K26" i="35" s="1"/>
  <c r="F25" i="61"/>
  <c r="F26" i="61" s="1"/>
  <c r="F26" i="35" s="1"/>
  <c r="I25" i="61"/>
  <c r="I26" i="61" s="1"/>
  <c r="I26" i="35" s="1"/>
  <c r="H25" i="61"/>
  <c r="H26" i="61" s="1"/>
  <c r="H26" i="35" s="1"/>
  <c r="C25" i="61"/>
  <c r="C26" i="61" s="1"/>
  <c r="C26" i="35" s="1"/>
  <c r="G25" i="61"/>
  <c r="G26" i="61" s="1"/>
  <c r="G26" i="35" s="1"/>
  <c r="M25" i="61"/>
  <c r="M26" i="61" s="1"/>
  <c r="M26" i="35" s="1"/>
  <c r="B12" i="34"/>
  <c r="Y20" i="50"/>
  <c r="D19" i="50"/>
  <c r="B18" i="50"/>
  <c r="D21" i="50"/>
  <c r="Y19" i="50"/>
  <c r="D20" i="50"/>
  <c r="K35" i="74" l="1"/>
  <c r="K36" i="74" s="1"/>
  <c r="K37" i="74" s="1"/>
  <c r="I35" i="77"/>
  <c r="I36" i="77" s="1"/>
  <c r="I37" i="77" s="1"/>
  <c r="J35" i="70"/>
  <c r="J36" i="70" s="1"/>
  <c r="J37" i="70" s="1"/>
  <c r="G78" i="71"/>
  <c r="G60" i="71" s="1"/>
  <c r="I36" i="69"/>
  <c r="I37" i="69" s="1"/>
  <c r="J35" i="69" s="1"/>
  <c r="J36" i="69" s="1"/>
  <c r="J37" i="69" s="1"/>
  <c r="J35" i="73"/>
  <c r="I35" i="72"/>
  <c r="I36" i="72" s="1"/>
  <c r="I37" i="72" s="1"/>
  <c r="I41" i="71"/>
  <c r="I18" i="71" s="1"/>
  <c r="I35" i="71"/>
  <c r="I36" i="71" s="1"/>
  <c r="I37" i="71" s="1"/>
  <c r="H42" i="76"/>
  <c r="H78" i="76" s="1"/>
  <c r="I35" i="67"/>
  <c r="I36" i="67" s="1"/>
  <c r="J35" i="66"/>
  <c r="J36" i="66" s="1"/>
  <c r="J37" i="66" s="1"/>
  <c r="H36" i="75"/>
  <c r="H37" i="75" s="1"/>
  <c r="I35" i="75" s="1"/>
  <c r="I35" i="76"/>
  <c r="I36" i="76" s="1"/>
  <c r="I37" i="76" s="1"/>
  <c r="I41" i="76"/>
  <c r="I18" i="76" s="1"/>
  <c r="J20" i="77"/>
  <c r="J32" i="77"/>
  <c r="J33" i="77"/>
  <c r="J20" i="75"/>
  <c r="J32" i="75"/>
  <c r="J41" i="75" s="1"/>
  <c r="J18" i="75" s="1"/>
  <c r="J33" i="75"/>
  <c r="J53" i="75" s="1"/>
  <c r="J20" i="76"/>
  <c r="J33" i="76"/>
  <c r="J53" i="76" s="1"/>
  <c r="J83" i="76" s="1"/>
  <c r="J65" i="76" s="1"/>
  <c r="J32" i="76"/>
  <c r="J41" i="76" s="1"/>
  <c r="J18" i="76" s="1"/>
  <c r="H42" i="68"/>
  <c r="H78" i="68" s="1"/>
  <c r="H60" i="68" s="1"/>
  <c r="H37" i="68"/>
  <c r="I35" i="68" s="1"/>
  <c r="I36" i="68" s="1"/>
  <c r="I37" i="68" s="1"/>
  <c r="L20" i="74"/>
  <c r="L32" i="74"/>
  <c r="L33" i="74"/>
  <c r="J20" i="71"/>
  <c r="J32" i="71"/>
  <c r="J33" i="71"/>
  <c r="K20" i="73"/>
  <c r="K32" i="73"/>
  <c r="K33" i="73"/>
  <c r="J20" i="72"/>
  <c r="J32" i="72"/>
  <c r="J41" i="72" s="1"/>
  <c r="J18" i="72" s="1"/>
  <c r="J33" i="72"/>
  <c r="J53" i="72" s="1"/>
  <c r="J83" i="72" s="1"/>
  <c r="J65" i="72" s="1"/>
  <c r="J20" i="67"/>
  <c r="J32" i="67"/>
  <c r="J33" i="67"/>
  <c r="K20" i="70"/>
  <c r="K32" i="70"/>
  <c r="K33" i="70"/>
  <c r="K20" i="69"/>
  <c r="K32" i="69"/>
  <c r="K33" i="69"/>
  <c r="K33" i="66"/>
  <c r="K53" i="66" s="1"/>
  <c r="K83" i="66" s="1"/>
  <c r="K65" i="66" s="1"/>
  <c r="K32" i="66"/>
  <c r="J20" i="68"/>
  <c r="J32" i="68"/>
  <c r="J33" i="68"/>
  <c r="J53" i="68" s="1"/>
  <c r="J83" i="68" s="1"/>
  <c r="J65" i="68" s="1"/>
  <c r="J20" i="61"/>
  <c r="H43" i="71"/>
  <c r="H79" i="71" s="1"/>
  <c r="H61" i="71" s="1"/>
  <c r="G43" i="70"/>
  <c r="G79" i="70" s="1"/>
  <c r="G61" i="70" s="1"/>
  <c r="L14" i="76"/>
  <c r="K16" i="76"/>
  <c r="L16" i="69"/>
  <c r="M14" i="69"/>
  <c r="K16" i="71"/>
  <c r="L14" i="71"/>
  <c r="K16" i="61"/>
  <c r="L14" i="61"/>
  <c r="N14" i="74"/>
  <c r="N16" i="74" s="1"/>
  <c r="M16" i="74"/>
  <c r="K16" i="68"/>
  <c r="L14" i="68"/>
  <c r="M14" i="70"/>
  <c r="L16" i="70"/>
  <c r="K16" i="67"/>
  <c r="L14" i="67"/>
  <c r="K16" i="72"/>
  <c r="L14" i="72"/>
  <c r="L16" i="73"/>
  <c r="M14" i="73"/>
  <c r="L14" i="77"/>
  <c r="K16" i="77"/>
  <c r="K16" i="75"/>
  <c r="L14" i="75"/>
  <c r="F79" i="77"/>
  <c r="I53" i="77"/>
  <c r="I83" i="77" s="1"/>
  <c r="I65" i="77" s="1"/>
  <c r="F78" i="73"/>
  <c r="E60" i="67"/>
  <c r="F78" i="70"/>
  <c r="I83" i="72"/>
  <c r="I41" i="75"/>
  <c r="I18" i="75" s="1"/>
  <c r="C65" i="75"/>
  <c r="E61" i="74"/>
  <c r="C29" i="61"/>
  <c r="D29" i="61"/>
  <c r="I41" i="73"/>
  <c r="I18" i="73" s="1"/>
  <c r="I53" i="73"/>
  <c r="I83" i="73" s="1"/>
  <c r="I65" i="73" s="1"/>
  <c r="E60" i="68"/>
  <c r="E60" i="74"/>
  <c r="H83" i="70"/>
  <c r="G29" i="61"/>
  <c r="I53" i="74"/>
  <c r="I83" i="74" s="1"/>
  <c r="I65" i="74" s="1"/>
  <c r="G42" i="77"/>
  <c r="G78" i="77" s="1"/>
  <c r="G60" i="77" s="1"/>
  <c r="H41" i="70"/>
  <c r="H18" i="70" s="1"/>
  <c r="I29" i="61"/>
  <c r="I41" i="70"/>
  <c r="I18" i="70" s="1"/>
  <c r="I41" i="67"/>
  <c r="I18" i="67" s="1"/>
  <c r="I53" i="67"/>
  <c r="I83" i="67" s="1"/>
  <c r="I65" i="67" s="1"/>
  <c r="G78" i="72"/>
  <c r="I41" i="68"/>
  <c r="I18" i="68" s="1"/>
  <c r="F60" i="69"/>
  <c r="F61" i="75"/>
  <c r="H41" i="73"/>
  <c r="H18" i="73" s="1"/>
  <c r="C65" i="77"/>
  <c r="F29" i="61"/>
  <c r="H83" i="69"/>
  <c r="E79" i="67"/>
  <c r="F60" i="75"/>
  <c r="I42" i="69"/>
  <c r="I78" i="69" s="1"/>
  <c r="I60" i="69" s="1"/>
  <c r="K29" i="61"/>
  <c r="E29" i="61"/>
  <c r="H53" i="77"/>
  <c r="H65" i="71"/>
  <c r="H53" i="67"/>
  <c r="F43" i="67"/>
  <c r="F79" i="67" s="1"/>
  <c r="F61" i="67" s="1"/>
  <c r="G43" i="67"/>
  <c r="G79" i="67" s="1"/>
  <c r="G61" i="67" s="1"/>
  <c r="H43" i="72"/>
  <c r="H79" i="72" s="1"/>
  <c r="H61" i="72" s="1"/>
  <c r="F61" i="69"/>
  <c r="H29" i="61"/>
  <c r="F78" i="77"/>
  <c r="N29" i="61"/>
  <c r="H43" i="75"/>
  <c r="H42" i="69"/>
  <c r="H43" i="69" s="1"/>
  <c r="H79" i="69" s="1"/>
  <c r="H61" i="69" s="1"/>
  <c r="G42" i="74"/>
  <c r="G43" i="74" s="1"/>
  <c r="G51" i="74"/>
  <c r="G43" i="73"/>
  <c r="G79" i="73" s="1"/>
  <c r="G61" i="73" s="1"/>
  <c r="L29" i="61"/>
  <c r="C65" i="76"/>
  <c r="H83" i="68"/>
  <c r="I42" i="72"/>
  <c r="I78" i="72" s="1"/>
  <c r="I60" i="72" s="1"/>
  <c r="M29" i="61"/>
  <c r="J29" i="61"/>
  <c r="J53" i="69"/>
  <c r="J83" i="69" s="1"/>
  <c r="J65" i="69" s="1"/>
  <c r="H41" i="77"/>
  <c r="H18" i="77" s="1"/>
  <c r="F43" i="73"/>
  <c r="I51" i="71"/>
  <c r="F43" i="70"/>
  <c r="H41" i="67"/>
  <c r="H18" i="67" s="1"/>
  <c r="H42" i="74"/>
  <c r="H78" i="74" s="1"/>
  <c r="H60" i="74" s="1"/>
  <c r="G83" i="74"/>
  <c r="E61" i="68"/>
  <c r="D77" i="70"/>
  <c r="D77" i="74"/>
  <c r="D45" i="71"/>
  <c r="C68" i="74"/>
  <c r="C77" i="68"/>
  <c r="C39" i="75"/>
  <c r="C68" i="70"/>
  <c r="C68" i="73"/>
  <c r="H51" i="74"/>
  <c r="C39" i="76"/>
  <c r="E45" i="74"/>
  <c r="D77" i="73"/>
  <c r="C59" i="69"/>
  <c r="I51" i="72"/>
  <c r="C39" i="77"/>
  <c r="D39" i="69"/>
  <c r="C77" i="71"/>
  <c r="C77" i="72"/>
  <c r="C68" i="67"/>
  <c r="I83" i="66"/>
  <c r="J41" i="66"/>
  <c r="D59" i="66"/>
  <c r="H78" i="66"/>
  <c r="K20" i="66"/>
  <c r="M14" i="66"/>
  <c r="L16" i="66"/>
  <c r="I42" i="66"/>
  <c r="I78" i="66" s="1"/>
  <c r="I60" i="66" s="1"/>
  <c r="I18" i="66"/>
  <c r="C71" i="66"/>
  <c r="H43" i="66"/>
  <c r="N47" i="34"/>
  <c r="M47" i="34"/>
  <c r="F47" i="34"/>
  <c r="K47" i="34"/>
  <c r="E47" i="34"/>
  <c r="L47" i="34"/>
  <c r="D47" i="34"/>
  <c r="J47" i="34"/>
  <c r="I47" i="34"/>
  <c r="G47" i="34"/>
  <c r="H47" i="34"/>
  <c r="A8" i="50"/>
  <c r="A5" i="50"/>
  <c r="C16" i="50"/>
  <c r="C19" i="50"/>
  <c r="C18" i="50"/>
  <c r="E21" i="50"/>
  <c r="B20" i="50"/>
  <c r="E18" i="50"/>
  <c r="D9" i="50"/>
  <c r="B19" i="50"/>
  <c r="C13" i="50"/>
  <c r="B15" i="50"/>
  <c r="E16" i="50"/>
  <c r="B12" i="50"/>
  <c r="C9" i="50"/>
  <c r="D18" i="50"/>
  <c r="B21" i="50"/>
  <c r="D11" i="50"/>
  <c r="C11" i="50"/>
  <c r="C12" i="50"/>
  <c r="E17" i="50"/>
  <c r="E19" i="50"/>
  <c r="E12" i="50"/>
  <c r="B9" i="50"/>
  <c r="E13" i="50"/>
  <c r="E8" i="50"/>
  <c r="E11" i="50"/>
  <c r="D10" i="50"/>
  <c r="D12" i="50"/>
  <c r="D15" i="50"/>
  <c r="C20" i="50"/>
  <c r="B13" i="50"/>
  <c r="E9" i="50"/>
  <c r="E15" i="50"/>
  <c r="C15" i="50"/>
  <c r="B16" i="50"/>
  <c r="D13" i="50"/>
  <c r="B11" i="50"/>
  <c r="B10" i="50"/>
  <c r="C21" i="50"/>
  <c r="D14" i="50"/>
  <c r="E10" i="50"/>
  <c r="C17" i="50"/>
  <c r="E20" i="50"/>
  <c r="C10" i="50"/>
  <c r="D16" i="50"/>
  <c r="I42" i="71" l="1"/>
  <c r="I78" i="71" s="1"/>
  <c r="K35" i="69"/>
  <c r="K36" i="69" s="1"/>
  <c r="K37" i="69" s="1"/>
  <c r="F32" i="61"/>
  <c r="F47" i="61"/>
  <c r="J35" i="72"/>
  <c r="J36" i="72" s="1"/>
  <c r="J37" i="72" s="1"/>
  <c r="L29" i="35"/>
  <c r="L47" i="61"/>
  <c r="L47" i="35" s="1"/>
  <c r="H32" i="61"/>
  <c r="H47" i="61"/>
  <c r="E32" i="61"/>
  <c r="E47" i="61"/>
  <c r="K29" i="35"/>
  <c r="K47" i="61"/>
  <c r="J29" i="35"/>
  <c r="J47" i="61"/>
  <c r="D32" i="61"/>
  <c r="D47" i="61"/>
  <c r="M29" i="35"/>
  <c r="M47" i="61"/>
  <c r="M47" i="35" s="1"/>
  <c r="C32" i="61"/>
  <c r="C36" i="61" s="1"/>
  <c r="C37" i="61" s="1"/>
  <c r="D35" i="61" s="1"/>
  <c r="C47" i="61"/>
  <c r="I32" i="61"/>
  <c r="I47" i="61"/>
  <c r="G32" i="61"/>
  <c r="G47" i="61"/>
  <c r="N29" i="35"/>
  <c r="N47" i="61"/>
  <c r="I37" i="67"/>
  <c r="J35" i="67" s="1"/>
  <c r="J36" i="67" s="1"/>
  <c r="J37" i="67" s="1"/>
  <c r="H43" i="68"/>
  <c r="H79" i="68" s="1"/>
  <c r="H61" i="68" s="1"/>
  <c r="K35" i="70"/>
  <c r="L35" i="74"/>
  <c r="L36" i="74" s="1"/>
  <c r="L37" i="74" s="1"/>
  <c r="J36" i="73"/>
  <c r="J37" i="73" s="1"/>
  <c r="K35" i="73" s="1"/>
  <c r="J35" i="71"/>
  <c r="J36" i="71" s="1"/>
  <c r="J35" i="77"/>
  <c r="J36" i="77" s="1"/>
  <c r="J37" i="77" s="1"/>
  <c r="I42" i="76"/>
  <c r="I78" i="76" s="1"/>
  <c r="I60" i="76" s="1"/>
  <c r="J35" i="76"/>
  <c r="J36" i="76" s="1"/>
  <c r="J37" i="76" s="1"/>
  <c r="H43" i="76"/>
  <c r="H79" i="76" s="1"/>
  <c r="K35" i="66"/>
  <c r="K36" i="66" s="1"/>
  <c r="K37" i="66" s="1"/>
  <c r="I36" i="75"/>
  <c r="I37" i="75" s="1"/>
  <c r="J35" i="75" s="1"/>
  <c r="J36" i="75" s="1"/>
  <c r="J32" i="61"/>
  <c r="H29" i="35"/>
  <c r="K20" i="75"/>
  <c r="K32" i="75"/>
  <c r="K33" i="75"/>
  <c r="K20" i="76"/>
  <c r="K33" i="76"/>
  <c r="K53" i="76" s="1"/>
  <c r="K32" i="76"/>
  <c r="K20" i="77"/>
  <c r="K32" i="77"/>
  <c r="K33" i="77"/>
  <c r="J35" i="68"/>
  <c r="J36" i="68" s="1"/>
  <c r="J37" i="68" s="1"/>
  <c r="J41" i="68"/>
  <c r="J18" i="68" s="1"/>
  <c r="K20" i="71"/>
  <c r="K32" i="71"/>
  <c r="K33" i="71"/>
  <c r="K53" i="71" s="1"/>
  <c r="K83" i="71" s="1"/>
  <c r="K65" i="71" s="1"/>
  <c r="K20" i="72"/>
  <c r="K32" i="72"/>
  <c r="K33" i="72"/>
  <c r="K53" i="72" s="1"/>
  <c r="K83" i="72" s="1"/>
  <c r="K65" i="72" s="1"/>
  <c r="M20" i="74"/>
  <c r="M32" i="74"/>
  <c r="M33" i="74"/>
  <c r="L20" i="73"/>
  <c r="L33" i="73"/>
  <c r="L32" i="73"/>
  <c r="N20" i="74"/>
  <c r="N32" i="74"/>
  <c r="N33" i="74"/>
  <c r="K20" i="67"/>
  <c r="K33" i="67"/>
  <c r="K32" i="67"/>
  <c r="L20" i="70"/>
  <c r="L33" i="70"/>
  <c r="L32" i="70"/>
  <c r="L20" i="69"/>
  <c r="L32" i="69"/>
  <c r="L33" i="69"/>
  <c r="L33" i="66"/>
  <c r="L53" i="66" s="1"/>
  <c r="L83" i="66" s="1"/>
  <c r="L65" i="66" s="1"/>
  <c r="L32" i="66"/>
  <c r="K20" i="68"/>
  <c r="K32" i="68"/>
  <c r="K33" i="68"/>
  <c r="K53" i="68" s="1"/>
  <c r="D29" i="35"/>
  <c r="E29" i="35"/>
  <c r="I29" i="35"/>
  <c r="G29" i="35"/>
  <c r="K20" i="61"/>
  <c r="K32" i="61"/>
  <c r="F29" i="35"/>
  <c r="C29" i="35"/>
  <c r="J42" i="76"/>
  <c r="J78" i="76" s="1"/>
  <c r="J60" i="76" s="1"/>
  <c r="K48" i="34"/>
  <c r="K49" i="34" s="1"/>
  <c r="H48" i="34"/>
  <c r="H49" i="34" s="1"/>
  <c r="F48" i="34"/>
  <c r="F81" i="34" s="1"/>
  <c r="G48" i="34"/>
  <c r="G81" i="34" s="1"/>
  <c r="M48" i="34"/>
  <c r="M49" i="34" s="1"/>
  <c r="J48" i="34"/>
  <c r="J49" i="34" s="1"/>
  <c r="D48" i="34"/>
  <c r="D81" i="34" s="1"/>
  <c r="N48" i="34"/>
  <c r="N49" i="34" s="1"/>
  <c r="I48" i="34"/>
  <c r="I49" i="34" s="1"/>
  <c r="L48" i="34"/>
  <c r="L49" i="34" s="1"/>
  <c r="E48" i="34"/>
  <c r="E81" i="34" s="1"/>
  <c r="I43" i="72"/>
  <c r="I79" i="72" s="1"/>
  <c r="I61" i="72" s="1"/>
  <c r="I43" i="66"/>
  <c r="I79" i="66" s="1"/>
  <c r="I61" i="66" s="1"/>
  <c r="M14" i="71"/>
  <c r="L16" i="71"/>
  <c r="M16" i="73"/>
  <c r="N14" i="73"/>
  <c r="N16" i="73" s="1"/>
  <c r="N14" i="70"/>
  <c r="N16" i="70" s="1"/>
  <c r="M16" i="70"/>
  <c r="L16" i="68"/>
  <c r="M14" i="68"/>
  <c r="M16" i="69"/>
  <c r="N14" i="69"/>
  <c r="N16" i="69" s="1"/>
  <c r="I43" i="69"/>
  <c r="I79" i="69" s="1"/>
  <c r="I61" i="69" s="1"/>
  <c r="L16" i="72"/>
  <c r="M14" i="72"/>
  <c r="M14" i="77"/>
  <c r="L16" i="77"/>
  <c r="M14" i="75"/>
  <c r="L16" i="75"/>
  <c r="L16" i="67"/>
  <c r="M14" i="67"/>
  <c r="M14" i="61"/>
  <c r="L16" i="61"/>
  <c r="M14" i="76"/>
  <c r="L16" i="76"/>
  <c r="G79" i="74"/>
  <c r="K41" i="69"/>
  <c r="K18" i="69" s="1"/>
  <c r="K53" i="69"/>
  <c r="K83" i="69" s="1"/>
  <c r="K65" i="69" s="1"/>
  <c r="L57" i="61"/>
  <c r="G60" i="72"/>
  <c r="I65" i="72"/>
  <c r="F60" i="73"/>
  <c r="J41" i="69"/>
  <c r="J18" i="69" s="1"/>
  <c r="H65" i="68"/>
  <c r="K19" i="61"/>
  <c r="K57" i="61"/>
  <c r="H60" i="76"/>
  <c r="G43" i="77"/>
  <c r="H65" i="70"/>
  <c r="F79" i="73"/>
  <c r="I42" i="73"/>
  <c r="I78" i="73" s="1"/>
  <c r="I60" i="73" s="1"/>
  <c r="J41" i="70"/>
  <c r="J18" i="70" s="1"/>
  <c r="J53" i="70"/>
  <c r="J83" i="70" s="1"/>
  <c r="J65" i="70" s="1"/>
  <c r="F60" i="70"/>
  <c r="F79" i="70"/>
  <c r="H42" i="77"/>
  <c r="H78" i="77" s="1"/>
  <c r="H60" i="77" s="1"/>
  <c r="M57" i="61"/>
  <c r="J42" i="72"/>
  <c r="J78" i="72" s="1"/>
  <c r="J60" i="72" s="1"/>
  <c r="D39" i="67"/>
  <c r="D77" i="67" s="1"/>
  <c r="D59" i="67" s="1"/>
  <c r="F60" i="77"/>
  <c r="H42" i="73"/>
  <c r="H51" i="73"/>
  <c r="I42" i="68"/>
  <c r="I43" i="68" s="1"/>
  <c r="I53" i="70"/>
  <c r="J53" i="71"/>
  <c r="J57" i="61"/>
  <c r="G78" i="74"/>
  <c r="G65" i="74"/>
  <c r="H57" i="61"/>
  <c r="H83" i="77"/>
  <c r="E61" i="67"/>
  <c r="J42" i="75"/>
  <c r="J78" i="75" s="1"/>
  <c r="J60" i="75" s="1"/>
  <c r="I42" i="70"/>
  <c r="I78" i="70" s="1"/>
  <c r="I60" i="70" s="1"/>
  <c r="I41" i="74"/>
  <c r="I18" i="74" s="1"/>
  <c r="J41" i="71"/>
  <c r="J18" i="71" s="1"/>
  <c r="C57" i="61"/>
  <c r="O29" i="61"/>
  <c r="I42" i="75"/>
  <c r="J53" i="77"/>
  <c r="J83" i="77" s="1"/>
  <c r="J65" i="77" s="1"/>
  <c r="H42" i="67"/>
  <c r="H43" i="67" s="1"/>
  <c r="H79" i="67" s="1"/>
  <c r="H61" i="67" s="1"/>
  <c r="J83" i="75"/>
  <c r="I41" i="77"/>
  <c r="I18" i="77" s="1"/>
  <c r="E41" i="61"/>
  <c r="E18" i="61" s="1"/>
  <c r="H78" i="69"/>
  <c r="F57" i="61"/>
  <c r="G57" i="61"/>
  <c r="F61" i="77"/>
  <c r="N19" i="61"/>
  <c r="N57" i="61"/>
  <c r="I42" i="67"/>
  <c r="I78" i="67" s="1"/>
  <c r="I60" i="67" s="1"/>
  <c r="D57" i="61"/>
  <c r="J53" i="74"/>
  <c r="J83" i="74" s="1"/>
  <c r="J65" i="74" s="1"/>
  <c r="H43" i="74"/>
  <c r="H79" i="74" s="1"/>
  <c r="H61" i="74" s="1"/>
  <c r="H79" i="75"/>
  <c r="H83" i="67"/>
  <c r="E57" i="61"/>
  <c r="H65" i="69"/>
  <c r="I57" i="61"/>
  <c r="H42" i="70"/>
  <c r="H43" i="70" s="1"/>
  <c r="I51" i="73"/>
  <c r="C71" i="74"/>
  <c r="J51" i="72"/>
  <c r="C59" i="72"/>
  <c r="C77" i="77"/>
  <c r="D39" i="68"/>
  <c r="D39" i="71"/>
  <c r="C71" i="67"/>
  <c r="D45" i="72"/>
  <c r="C77" i="75"/>
  <c r="D59" i="73"/>
  <c r="C71" i="70"/>
  <c r="C59" i="71"/>
  <c r="C59" i="68"/>
  <c r="E45" i="73"/>
  <c r="D59" i="74"/>
  <c r="E39" i="74"/>
  <c r="D77" i="69"/>
  <c r="C71" i="73"/>
  <c r="C68" i="69"/>
  <c r="E39" i="70"/>
  <c r="D59" i="70"/>
  <c r="K51" i="71"/>
  <c r="C77" i="76"/>
  <c r="J42" i="66"/>
  <c r="J78" i="66" s="1"/>
  <c r="J60" i="66" s="1"/>
  <c r="J18" i="66"/>
  <c r="L20" i="66"/>
  <c r="I65" i="66"/>
  <c r="C74" i="66"/>
  <c r="H60" i="66"/>
  <c r="N14" i="66"/>
  <c r="N16" i="66" s="1"/>
  <c r="M16" i="66"/>
  <c r="D68" i="66"/>
  <c r="E39" i="66"/>
  <c r="H79" i="66"/>
  <c r="K41" i="66"/>
  <c r="X17" i="50"/>
  <c r="W10" i="50"/>
  <c r="X20" i="50"/>
  <c r="X16" i="50"/>
  <c r="W13" i="50"/>
  <c r="X12" i="50"/>
  <c r="X11" i="50"/>
  <c r="W19" i="50"/>
  <c r="X15" i="50"/>
  <c r="X21" i="50"/>
  <c r="W9" i="50"/>
  <c r="X9" i="50"/>
  <c r="AI19" i="50"/>
  <c r="AH19" i="50"/>
  <c r="AH18" i="50"/>
  <c r="AI18" i="50"/>
  <c r="AH21" i="50"/>
  <c r="AI21" i="50"/>
  <c r="AH20" i="50"/>
  <c r="AI20" i="50"/>
  <c r="AH11" i="50"/>
  <c r="AA11" i="50"/>
  <c r="AI11" i="50"/>
  <c r="AH13" i="50"/>
  <c r="AI13" i="50"/>
  <c r="AA16" i="50"/>
  <c r="S16" i="50"/>
  <c r="K16" i="50"/>
  <c r="AH16" i="50"/>
  <c r="AF16" i="50"/>
  <c r="AI16" i="50"/>
  <c r="P16" i="50"/>
  <c r="AH15" i="50"/>
  <c r="AI15" i="50"/>
  <c r="AH12" i="50"/>
  <c r="AI12" i="50"/>
  <c r="AH17" i="50"/>
  <c r="AI17" i="50"/>
  <c r="AH10" i="50"/>
  <c r="AI10" i="50"/>
  <c r="AH9" i="50"/>
  <c r="AI9" i="50"/>
  <c r="AI8" i="50"/>
  <c r="AH8" i="50"/>
  <c r="AF12" i="50"/>
  <c r="AF17" i="50"/>
  <c r="AA15" i="50"/>
  <c r="AA12" i="50"/>
  <c r="AA17" i="50"/>
  <c r="S12" i="50"/>
  <c r="S17" i="50"/>
  <c r="P12" i="50"/>
  <c r="P17" i="50"/>
  <c r="K12" i="50"/>
  <c r="K17" i="50"/>
  <c r="B59" i="34"/>
  <c r="O28" i="34"/>
  <c r="B8" i="50"/>
  <c r="C14" i="50"/>
  <c r="B17" i="50"/>
  <c r="E14" i="50"/>
  <c r="D8" i="50"/>
  <c r="B14" i="50"/>
  <c r="C8" i="50"/>
  <c r="D17" i="50"/>
  <c r="H81" i="34" l="1"/>
  <c r="H63" i="34" s="1"/>
  <c r="L81" i="34"/>
  <c r="L63" i="34" s="1"/>
  <c r="I43" i="71"/>
  <c r="I79" i="71" s="1"/>
  <c r="E49" i="34"/>
  <c r="K35" i="77"/>
  <c r="K36" i="77" s="1"/>
  <c r="K37" i="77" s="1"/>
  <c r="D36" i="61"/>
  <c r="D37" i="61" s="1"/>
  <c r="E35" i="61" s="1"/>
  <c r="E36" i="61" s="1"/>
  <c r="E37" i="61" s="1"/>
  <c r="F35" i="61" s="1"/>
  <c r="F36" i="61" s="1"/>
  <c r="F37" i="61" s="1"/>
  <c r="G35" i="61" s="1"/>
  <c r="G36" i="61" s="1"/>
  <c r="G37" i="61" s="1"/>
  <c r="H35" i="61" s="1"/>
  <c r="H36" i="61" s="1"/>
  <c r="H37" i="61" s="1"/>
  <c r="I35" i="61" s="1"/>
  <c r="I36" i="61" s="1"/>
  <c r="I37" i="61" s="1"/>
  <c r="J35" i="61" s="1"/>
  <c r="J36" i="61" s="1"/>
  <c r="J37" i="61" s="1"/>
  <c r="K35" i="61" s="1"/>
  <c r="C41" i="61"/>
  <c r="C18" i="61" s="1"/>
  <c r="D41" i="61"/>
  <c r="D18" i="61" s="1"/>
  <c r="L35" i="69"/>
  <c r="L36" i="69" s="1"/>
  <c r="L37" i="69" s="1"/>
  <c r="I43" i="76"/>
  <c r="I79" i="76" s="1"/>
  <c r="I61" i="76" s="1"/>
  <c r="I81" i="34"/>
  <c r="I63" i="34" s="1"/>
  <c r="K81" i="34"/>
  <c r="J42" i="68"/>
  <c r="J78" i="68" s="1"/>
  <c r="J60" i="68" s="1"/>
  <c r="K35" i="67"/>
  <c r="K36" i="67" s="1"/>
  <c r="K37" i="67" s="1"/>
  <c r="M35" i="74"/>
  <c r="M36" i="74" s="1"/>
  <c r="K35" i="68"/>
  <c r="K36" i="68" s="1"/>
  <c r="K37" i="68" s="1"/>
  <c r="K36" i="70"/>
  <c r="K37" i="70" s="1"/>
  <c r="L35" i="70" s="1"/>
  <c r="O20" i="74"/>
  <c r="K36" i="73"/>
  <c r="K37" i="73" s="1"/>
  <c r="L35" i="73" s="1"/>
  <c r="L36" i="73" s="1"/>
  <c r="L37" i="73" s="1"/>
  <c r="K41" i="72"/>
  <c r="K18" i="72" s="1"/>
  <c r="K35" i="72"/>
  <c r="K36" i="72" s="1"/>
  <c r="K37" i="72" s="1"/>
  <c r="K41" i="71"/>
  <c r="J37" i="71"/>
  <c r="K35" i="71" s="1"/>
  <c r="K36" i="71" s="1"/>
  <c r="K35" i="76"/>
  <c r="K36" i="76" s="1"/>
  <c r="K37" i="76" s="1"/>
  <c r="L35" i="66"/>
  <c r="L36" i="66" s="1"/>
  <c r="L37" i="66" s="1"/>
  <c r="K41" i="76"/>
  <c r="K18" i="76" s="1"/>
  <c r="J37" i="75"/>
  <c r="K35" i="75" s="1"/>
  <c r="K36" i="75" s="1"/>
  <c r="K37" i="75" s="1"/>
  <c r="L20" i="75"/>
  <c r="L32" i="75"/>
  <c r="L41" i="75" s="1"/>
  <c r="L18" i="75" s="1"/>
  <c r="L33" i="75"/>
  <c r="L53" i="75" s="1"/>
  <c r="L83" i="75" s="1"/>
  <c r="L65" i="75" s="1"/>
  <c r="L20" i="76"/>
  <c r="L33" i="76"/>
  <c r="L53" i="76" s="1"/>
  <c r="L83" i="76" s="1"/>
  <c r="L65" i="76" s="1"/>
  <c r="L32" i="76"/>
  <c r="L41" i="76" s="1"/>
  <c r="L18" i="76" s="1"/>
  <c r="L20" i="77"/>
  <c r="L32" i="77"/>
  <c r="L33" i="77"/>
  <c r="K41" i="68"/>
  <c r="K18" i="68" s="1"/>
  <c r="L20" i="72"/>
  <c r="L32" i="72"/>
  <c r="L41" i="72" s="1"/>
  <c r="L18" i="72" s="1"/>
  <c r="L33" i="72"/>
  <c r="L53" i="72" s="1"/>
  <c r="L83" i="72" s="1"/>
  <c r="L65" i="72" s="1"/>
  <c r="N20" i="73"/>
  <c r="N32" i="73"/>
  <c r="N33" i="73"/>
  <c r="M20" i="73"/>
  <c r="M32" i="73"/>
  <c r="M33" i="73"/>
  <c r="L20" i="71"/>
  <c r="L32" i="71"/>
  <c r="L33" i="71"/>
  <c r="L53" i="71" s="1"/>
  <c r="L83" i="71" s="1"/>
  <c r="L65" i="71" s="1"/>
  <c r="L20" i="67"/>
  <c r="L33" i="67"/>
  <c r="L32" i="67"/>
  <c r="M20" i="70"/>
  <c r="M32" i="70"/>
  <c r="M33" i="70"/>
  <c r="N20" i="70"/>
  <c r="N32" i="70"/>
  <c r="N33" i="70"/>
  <c r="N20" i="69"/>
  <c r="N32" i="69"/>
  <c r="N33" i="69"/>
  <c r="M20" i="69"/>
  <c r="M32" i="69"/>
  <c r="M33" i="69"/>
  <c r="M33" i="66"/>
  <c r="M53" i="66" s="1"/>
  <c r="M83" i="66" s="1"/>
  <c r="M65" i="66" s="1"/>
  <c r="M32" i="66"/>
  <c r="N33" i="66"/>
  <c r="N32" i="66"/>
  <c r="L20" i="68"/>
  <c r="L33" i="68"/>
  <c r="L32" i="68"/>
  <c r="L41" i="68" s="1"/>
  <c r="L18" i="68" s="1"/>
  <c r="F49" i="34"/>
  <c r="F82" i="34" s="1"/>
  <c r="J81" i="34"/>
  <c r="J63" i="34" s="1"/>
  <c r="D49" i="34"/>
  <c r="D82" i="34" s="1"/>
  <c r="M81" i="34"/>
  <c r="M63" i="34" s="1"/>
  <c r="D19" i="61"/>
  <c r="D33" i="61"/>
  <c r="G19" i="61"/>
  <c r="G33" i="61"/>
  <c r="H19" i="61"/>
  <c r="H33" i="61"/>
  <c r="K33" i="61"/>
  <c r="L20" i="61"/>
  <c r="L33" i="61"/>
  <c r="L32" i="61"/>
  <c r="E47" i="35"/>
  <c r="E33" i="61"/>
  <c r="F47" i="35"/>
  <c r="F33" i="61"/>
  <c r="C19" i="61"/>
  <c r="C33" i="61"/>
  <c r="I19" i="61"/>
  <c r="I33" i="61"/>
  <c r="J47" i="35"/>
  <c r="J33" i="61"/>
  <c r="O29" i="35"/>
  <c r="J43" i="76"/>
  <c r="J79" i="76" s="1"/>
  <c r="J61" i="76" s="1"/>
  <c r="D47" i="35"/>
  <c r="H47" i="35"/>
  <c r="I47" i="35"/>
  <c r="K47" i="35"/>
  <c r="N47" i="35"/>
  <c r="G47" i="35"/>
  <c r="N81" i="34"/>
  <c r="N63" i="34" s="1"/>
  <c r="G49" i="34"/>
  <c r="G82" i="34" s="1"/>
  <c r="E63" i="34"/>
  <c r="G63" i="34"/>
  <c r="F63" i="34"/>
  <c r="K63" i="34"/>
  <c r="D63" i="34"/>
  <c r="E48" i="61"/>
  <c r="E49" i="61" s="1"/>
  <c r="E82" i="61" s="1"/>
  <c r="E64" i="61" s="1"/>
  <c r="E19" i="61"/>
  <c r="L48" i="61"/>
  <c r="L19" i="61"/>
  <c r="J43" i="75"/>
  <c r="J79" i="75" s="1"/>
  <c r="J61" i="75" s="1"/>
  <c r="M48" i="61"/>
  <c r="M81" i="61" s="1"/>
  <c r="M63" i="61" s="1"/>
  <c r="M19" i="61"/>
  <c r="F48" i="61"/>
  <c r="F19" i="61"/>
  <c r="J48" i="61"/>
  <c r="J48" i="35" s="1"/>
  <c r="J19" i="61"/>
  <c r="N14" i="77"/>
  <c r="N16" i="77" s="1"/>
  <c r="M16" i="77"/>
  <c r="N14" i="61"/>
  <c r="N16" i="61" s="1"/>
  <c r="M16" i="61"/>
  <c r="M16" i="72"/>
  <c r="N14" i="72"/>
  <c r="N16" i="72" s="1"/>
  <c r="N14" i="67"/>
  <c r="N16" i="67" s="1"/>
  <c r="M16" i="67"/>
  <c r="M16" i="76"/>
  <c r="N14" i="76"/>
  <c r="N16" i="76" s="1"/>
  <c r="H43" i="77"/>
  <c r="H79" i="77" s="1"/>
  <c r="H61" i="77" s="1"/>
  <c r="M16" i="75"/>
  <c r="N14" i="75"/>
  <c r="N16" i="75" s="1"/>
  <c r="M16" i="68"/>
  <c r="N14" i="68"/>
  <c r="N16" i="68" s="1"/>
  <c r="N14" i="71"/>
  <c r="N16" i="71" s="1"/>
  <c r="M16" i="71"/>
  <c r="I79" i="68"/>
  <c r="H79" i="70"/>
  <c r="H61" i="70" s="1"/>
  <c r="L41" i="69"/>
  <c r="L18" i="69" s="1"/>
  <c r="J41" i="77"/>
  <c r="J18" i="77" s="1"/>
  <c r="I78" i="75"/>
  <c r="H48" i="61"/>
  <c r="I83" i="70"/>
  <c r="H78" i="73"/>
  <c r="F61" i="70"/>
  <c r="K41" i="75"/>
  <c r="K18" i="75" s="1"/>
  <c r="I60" i="71"/>
  <c r="J41" i="74"/>
  <c r="J18" i="74" s="1"/>
  <c r="I43" i="67"/>
  <c r="I79" i="67" s="1"/>
  <c r="J41" i="73"/>
  <c r="J18" i="73" s="1"/>
  <c r="J65" i="75"/>
  <c r="I42" i="74"/>
  <c r="I43" i="74" s="1"/>
  <c r="I79" i="74" s="1"/>
  <c r="I61" i="74" s="1"/>
  <c r="I51" i="74"/>
  <c r="F61" i="73"/>
  <c r="K42" i="69"/>
  <c r="K78" i="69" s="1"/>
  <c r="K60" i="69" s="1"/>
  <c r="K41" i="73"/>
  <c r="K18" i="73" s="1"/>
  <c r="K53" i="73"/>
  <c r="K83" i="73" s="1"/>
  <c r="K65" i="73" s="1"/>
  <c r="H61" i="76"/>
  <c r="C48" i="61"/>
  <c r="O47" i="61"/>
  <c r="I43" i="70"/>
  <c r="I79" i="70" s="1"/>
  <c r="I61" i="70" s="1"/>
  <c r="K83" i="68"/>
  <c r="J53" i="67"/>
  <c r="K83" i="76"/>
  <c r="H65" i="67"/>
  <c r="G48" i="61"/>
  <c r="I48" i="61"/>
  <c r="E42" i="61"/>
  <c r="E78" i="61" s="1"/>
  <c r="E60" i="61" s="1"/>
  <c r="H61" i="75"/>
  <c r="H60" i="69"/>
  <c r="I78" i="68"/>
  <c r="K48" i="61"/>
  <c r="O57" i="61"/>
  <c r="D48" i="61"/>
  <c r="N48" i="61"/>
  <c r="H65" i="77"/>
  <c r="J41" i="67"/>
  <c r="J18" i="67" s="1"/>
  <c r="H78" i="70"/>
  <c r="K41" i="67"/>
  <c r="K18" i="67" s="1"/>
  <c r="K53" i="67"/>
  <c r="K83" i="67" s="1"/>
  <c r="K65" i="67" s="1"/>
  <c r="I42" i="77"/>
  <c r="H78" i="67"/>
  <c r="J83" i="71"/>
  <c r="J42" i="70"/>
  <c r="J78" i="70" s="1"/>
  <c r="J60" i="70" s="1"/>
  <c r="G79" i="77"/>
  <c r="K53" i="75"/>
  <c r="G61" i="74"/>
  <c r="K41" i="77"/>
  <c r="K18" i="77" s="1"/>
  <c r="K41" i="70"/>
  <c r="K18" i="70" s="1"/>
  <c r="K53" i="70"/>
  <c r="K83" i="70" s="1"/>
  <c r="K65" i="70" s="1"/>
  <c r="J53" i="73"/>
  <c r="I43" i="75"/>
  <c r="J42" i="71"/>
  <c r="J43" i="71" s="1"/>
  <c r="J51" i="71"/>
  <c r="G60" i="74"/>
  <c r="H43" i="73"/>
  <c r="J43" i="72"/>
  <c r="I43" i="73"/>
  <c r="I79" i="73" s="1"/>
  <c r="I61" i="73" s="1"/>
  <c r="J42" i="69"/>
  <c r="D39" i="77"/>
  <c r="D39" i="72"/>
  <c r="D77" i="68"/>
  <c r="K51" i="72"/>
  <c r="D68" i="70"/>
  <c r="D68" i="73"/>
  <c r="C68" i="71"/>
  <c r="C59" i="76"/>
  <c r="D68" i="67"/>
  <c r="E77" i="74"/>
  <c r="E39" i="73"/>
  <c r="C74" i="70"/>
  <c r="C74" i="67"/>
  <c r="C74" i="73"/>
  <c r="D59" i="69"/>
  <c r="C59" i="77"/>
  <c r="E39" i="69"/>
  <c r="E77" i="70"/>
  <c r="C59" i="75"/>
  <c r="C74" i="74"/>
  <c r="L51" i="71"/>
  <c r="C71" i="69"/>
  <c r="E39" i="67"/>
  <c r="D39" i="76"/>
  <c r="E45" i="71"/>
  <c r="D39" i="75"/>
  <c r="D77" i="71"/>
  <c r="C68" i="72"/>
  <c r="D68" i="74"/>
  <c r="C68" i="68"/>
  <c r="F45" i="74"/>
  <c r="L41" i="66"/>
  <c r="H61" i="66"/>
  <c r="E77" i="66"/>
  <c r="J43" i="66"/>
  <c r="N20" i="66"/>
  <c r="D71" i="66"/>
  <c r="K18" i="66"/>
  <c r="K42" i="66"/>
  <c r="K43" i="66" s="1"/>
  <c r="K79" i="66" s="1"/>
  <c r="K61" i="66" s="1"/>
  <c r="M20" i="66"/>
  <c r="W14" i="50"/>
  <c r="K82" i="34"/>
  <c r="E82" i="34"/>
  <c r="N82" i="34"/>
  <c r="L82" i="34"/>
  <c r="J82" i="34"/>
  <c r="M82" i="34"/>
  <c r="I82" i="34"/>
  <c r="H82" i="34"/>
  <c r="AH14" i="50"/>
  <c r="AH25" i="50" s="1"/>
  <c r="AG23" i="50" s="1"/>
  <c r="AI14" i="50"/>
  <c r="AI25" i="50" s="1"/>
  <c r="AG24" i="50" s="1"/>
  <c r="O73" i="34"/>
  <c r="O70" i="34"/>
  <c r="O67" i="34"/>
  <c r="O66" i="34"/>
  <c r="O62" i="34"/>
  <c r="O56" i="34"/>
  <c r="O55" i="34"/>
  <c r="O24" i="34"/>
  <c r="D42" i="61" l="1"/>
  <c r="D78" i="61" s="1"/>
  <c r="D60" i="61" s="1"/>
  <c r="M63" i="35"/>
  <c r="C42" i="61"/>
  <c r="C43" i="61" s="1"/>
  <c r="M35" i="69"/>
  <c r="M36" i="69" s="1"/>
  <c r="M37" i="69" s="1"/>
  <c r="N35" i="69" s="1"/>
  <c r="N36" i="69" s="1"/>
  <c r="N37" i="69" s="1"/>
  <c r="K42" i="68"/>
  <c r="K78" i="68" s="1"/>
  <c r="K60" i="68" s="1"/>
  <c r="O20" i="70"/>
  <c r="J43" i="68"/>
  <c r="J79" i="68" s="1"/>
  <c r="J61" i="68" s="1"/>
  <c r="K42" i="76"/>
  <c r="K43" i="76" s="1"/>
  <c r="K79" i="76" s="1"/>
  <c r="O20" i="73"/>
  <c r="L35" i="68"/>
  <c r="L36" i="68" s="1"/>
  <c r="L37" i="68" s="1"/>
  <c r="L35" i="75"/>
  <c r="L36" i="75" s="1"/>
  <c r="L37" i="75" s="1"/>
  <c r="K42" i="72"/>
  <c r="K78" i="72" s="1"/>
  <c r="K60" i="72" s="1"/>
  <c r="M37" i="74"/>
  <c r="N35" i="74" s="1"/>
  <c r="L36" i="70"/>
  <c r="L37" i="70" s="1"/>
  <c r="M35" i="70" s="1"/>
  <c r="L35" i="67"/>
  <c r="L36" i="67" s="1"/>
  <c r="L37" i="67" s="1"/>
  <c r="M35" i="73"/>
  <c r="M36" i="73" s="1"/>
  <c r="M37" i="73" s="1"/>
  <c r="N35" i="73" s="1"/>
  <c r="N36" i="73" s="1"/>
  <c r="N37" i="73" s="1"/>
  <c r="L35" i="72"/>
  <c r="L36" i="72" s="1"/>
  <c r="L37" i="72" s="1"/>
  <c r="K37" i="71"/>
  <c r="L35" i="71" s="1"/>
  <c r="L41" i="71"/>
  <c r="K18" i="71"/>
  <c r="K42" i="71"/>
  <c r="M35" i="66"/>
  <c r="L35" i="76"/>
  <c r="L36" i="76" s="1"/>
  <c r="L35" i="77"/>
  <c r="L36" i="77" s="1"/>
  <c r="L37" i="77" s="1"/>
  <c r="K36" i="61"/>
  <c r="K37" i="61" s="1"/>
  <c r="L35" i="61" s="1"/>
  <c r="N20" i="76"/>
  <c r="N32" i="76"/>
  <c r="N41" i="76" s="1"/>
  <c r="N18" i="76" s="1"/>
  <c r="N33" i="76"/>
  <c r="N53" i="76" s="1"/>
  <c r="N83" i="76" s="1"/>
  <c r="N65" i="76" s="1"/>
  <c r="M20" i="77"/>
  <c r="M33" i="77"/>
  <c r="M32" i="77"/>
  <c r="M20" i="75"/>
  <c r="M33" i="75"/>
  <c r="M53" i="75" s="1"/>
  <c r="M83" i="75" s="1"/>
  <c r="M65" i="75" s="1"/>
  <c r="M32" i="75"/>
  <c r="M41" i="75" s="1"/>
  <c r="M18" i="75" s="1"/>
  <c r="N20" i="77"/>
  <c r="N33" i="77"/>
  <c r="N32" i="77"/>
  <c r="M20" i="76"/>
  <c r="M32" i="76"/>
  <c r="M33" i="76"/>
  <c r="M53" i="76" s="1"/>
  <c r="E81" i="61"/>
  <c r="E63" i="61" s="1"/>
  <c r="E63" i="35" s="1"/>
  <c r="N20" i="75"/>
  <c r="N33" i="75"/>
  <c r="N53" i="75" s="1"/>
  <c r="N83" i="75" s="1"/>
  <c r="N65" i="75" s="1"/>
  <c r="N32" i="75"/>
  <c r="N20" i="71"/>
  <c r="N32" i="71"/>
  <c r="N41" i="71" s="1"/>
  <c r="N18" i="71" s="1"/>
  <c r="N33" i="71"/>
  <c r="N53" i="71" s="1"/>
  <c r="N83" i="71" s="1"/>
  <c r="N65" i="71" s="1"/>
  <c r="N20" i="72"/>
  <c r="N32" i="72"/>
  <c r="N33" i="72"/>
  <c r="M20" i="71"/>
  <c r="M32" i="71"/>
  <c r="M33" i="71"/>
  <c r="M53" i="71" s="1"/>
  <c r="M20" i="72"/>
  <c r="M32" i="72"/>
  <c r="M33" i="72"/>
  <c r="M53" i="72" s="1"/>
  <c r="M83" i="72" s="1"/>
  <c r="N20" i="67"/>
  <c r="N33" i="67"/>
  <c r="N32" i="67"/>
  <c r="M20" i="67"/>
  <c r="M33" i="67"/>
  <c r="M32" i="67"/>
  <c r="O20" i="69"/>
  <c r="N20" i="68"/>
  <c r="N32" i="68"/>
  <c r="N33" i="68"/>
  <c r="N53" i="68" s="1"/>
  <c r="N83" i="68" s="1"/>
  <c r="N65" i="68" s="1"/>
  <c r="M20" i="68"/>
  <c r="M32" i="68"/>
  <c r="M33" i="68"/>
  <c r="M53" i="68" s="1"/>
  <c r="M83" i="68" s="1"/>
  <c r="M65" i="68" s="1"/>
  <c r="N20" i="61"/>
  <c r="N33" i="61"/>
  <c r="N32" i="61"/>
  <c r="J81" i="61"/>
  <c r="M20" i="61"/>
  <c r="M33" i="61"/>
  <c r="M32" i="61"/>
  <c r="J49" i="61"/>
  <c r="J82" i="61" s="1"/>
  <c r="J64" i="61" s="1"/>
  <c r="M81" i="35"/>
  <c r="I81" i="61"/>
  <c r="I48" i="35"/>
  <c r="L49" i="61"/>
  <c r="L48" i="35"/>
  <c r="M64" i="34"/>
  <c r="G64" i="34"/>
  <c r="K81" i="61"/>
  <c r="K48" i="35"/>
  <c r="E53" i="61"/>
  <c r="E83" i="61" s="1"/>
  <c r="E65" i="61" s="1"/>
  <c r="E48" i="35"/>
  <c r="J64" i="34"/>
  <c r="F49" i="61"/>
  <c r="F48" i="35"/>
  <c r="I64" i="34"/>
  <c r="N81" i="61"/>
  <c r="N48" i="35"/>
  <c r="E49" i="35"/>
  <c r="D64" i="34"/>
  <c r="N64" i="34"/>
  <c r="D49" i="61"/>
  <c r="D48" i="35"/>
  <c r="H81" i="61"/>
  <c r="H48" i="35"/>
  <c r="M49" i="61"/>
  <c r="M48" i="35"/>
  <c r="G81" i="61"/>
  <c r="G48" i="35"/>
  <c r="L64" i="34"/>
  <c r="H64" i="34"/>
  <c r="E64" i="34"/>
  <c r="E64" i="35" s="1"/>
  <c r="E82" i="35"/>
  <c r="F64" i="34"/>
  <c r="K64" i="34"/>
  <c r="G49" i="61"/>
  <c r="L81" i="61"/>
  <c r="O19" i="61"/>
  <c r="H49" i="61"/>
  <c r="L42" i="76"/>
  <c r="L78" i="76" s="1"/>
  <c r="L60" i="76" s="1"/>
  <c r="F81" i="61"/>
  <c r="F53" i="61"/>
  <c r="F83" i="61" s="1"/>
  <c r="F65" i="61" s="1"/>
  <c r="K43" i="69"/>
  <c r="K79" i="69" s="1"/>
  <c r="K61" i="69" s="1"/>
  <c r="J43" i="70"/>
  <c r="J79" i="70" s="1"/>
  <c r="J61" i="70" s="1"/>
  <c r="J79" i="71"/>
  <c r="J61" i="71" s="1"/>
  <c r="L42" i="72"/>
  <c r="L78" i="72" s="1"/>
  <c r="L53" i="69"/>
  <c r="N53" i="69"/>
  <c r="N83" i="69" s="1"/>
  <c r="N65" i="69" s="1"/>
  <c r="J83" i="73"/>
  <c r="J42" i="67"/>
  <c r="I49" i="61"/>
  <c r="K65" i="68"/>
  <c r="I78" i="74"/>
  <c r="J42" i="74"/>
  <c r="J78" i="74" s="1"/>
  <c r="J60" i="74" s="1"/>
  <c r="J51" i="74"/>
  <c r="K42" i="75"/>
  <c r="K43" i="75" s="1"/>
  <c r="L42" i="69"/>
  <c r="L78" i="69" s="1"/>
  <c r="L60" i="69" s="1"/>
  <c r="L41" i="67"/>
  <c r="L18" i="67" s="1"/>
  <c r="L53" i="67"/>
  <c r="L83" i="67" s="1"/>
  <c r="L65" i="67" s="1"/>
  <c r="M41" i="69"/>
  <c r="M18" i="69" s="1"/>
  <c r="M53" i="69"/>
  <c r="M83" i="69" s="1"/>
  <c r="M65" i="69" s="1"/>
  <c r="J78" i="69"/>
  <c r="K83" i="75"/>
  <c r="K65" i="76"/>
  <c r="G41" i="61"/>
  <c r="G18" i="61" s="1"/>
  <c r="G53" i="61"/>
  <c r="G83" i="61" s="1"/>
  <c r="G65" i="61" s="1"/>
  <c r="J43" i="69"/>
  <c r="J79" i="69" s="1"/>
  <c r="D43" i="61"/>
  <c r="D79" i="61" s="1"/>
  <c r="D61" i="61" s="1"/>
  <c r="K53" i="77"/>
  <c r="J65" i="71"/>
  <c r="L53" i="68"/>
  <c r="K49" i="61"/>
  <c r="K53" i="74"/>
  <c r="K42" i="67"/>
  <c r="K78" i="67" s="1"/>
  <c r="K60" i="67" s="1"/>
  <c r="I61" i="71"/>
  <c r="K41" i="74"/>
  <c r="K18" i="74" s="1"/>
  <c r="I78" i="77"/>
  <c r="K42" i="70"/>
  <c r="K78" i="70" s="1"/>
  <c r="K60" i="70" s="1"/>
  <c r="C78" i="61"/>
  <c r="K42" i="77"/>
  <c r="K78" i="77" s="1"/>
  <c r="K60" i="77" s="1"/>
  <c r="G61" i="77"/>
  <c r="H60" i="67"/>
  <c r="L42" i="75"/>
  <c r="L78" i="75" s="1"/>
  <c r="L60" i="75" s="1"/>
  <c r="L42" i="68"/>
  <c r="L78" i="68" s="1"/>
  <c r="L60" i="68" s="1"/>
  <c r="J83" i="67"/>
  <c r="K42" i="73"/>
  <c r="K78" i="73" s="1"/>
  <c r="K60" i="73" s="1"/>
  <c r="H60" i="73"/>
  <c r="I60" i="75"/>
  <c r="L41" i="74"/>
  <c r="L18" i="74" s="1"/>
  <c r="L53" i="74"/>
  <c r="L83" i="74" s="1"/>
  <c r="L65" i="74" s="1"/>
  <c r="L41" i="73"/>
  <c r="L18" i="73" s="1"/>
  <c r="L53" i="73"/>
  <c r="L83" i="73" s="1"/>
  <c r="L65" i="73" s="1"/>
  <c r="J79" i="72"/>
  <c r="J78" i="71"/>
  <c r="F41" i="61"/>
  <c r="F18" i="61" s="1"/>
  <c r="C49" i="61"/>
  <c r="C81" i="61"/>
  <c r="J42" i="73"/>
  <c r="J51" i="73"/>
  <c r="C79" i="61"/>
  <c r="H60" i="70"/>
  <c r="O48" i="61"/>
  <c r="D81" i="61"/>
  <c r="D53" i="61"/>
  <c r="D83" i="61" s="1"/>
  <c r="D65" i="61" s="1"/>
  <c r="L41" i="77"/>
  <c r="L18" i="77" s="1"/>
  <c r="L53" i="77"/>
  <c r="L83" i="77" s="1"/>
  <c r="L65" i="77" s="1"/>
  <c r="L41" i="70"/>
  <c r="L18" i="70" s="1"/>
  <c r="L53" i="70"/>
  <c r="L83" i="70" s="1"/>
  <c r="L65" i="70" s="1"/>
  <c r="H79" i="73"/>
  <c r="I79" i="75"/>
  <c r="I43" i="77"/>
  <c r="N49" i="61"/>
  <c r="I60" i="68"/>
  <c r="E43" i="61"/>
  <c r="E79" i="61" s="1"/>
  <c r="E61" i="61" s="1"/>
  <c r="I61" i="67"/>
  <c r="I65" i="70"/>
  <c r="J42" i="77"/>
  <c r="J78" i="77" s="1"/>
  <c r="J60" i="77" s="1"/>
  <c r="I61" i="68"/>
  <c r="D71" i="67"/>
  <c r="C71" i="71"/>
  <c r="D71" i="73"/>
  <c r="D71" i="70"/>
  <c r="M51" i="71"/>
  <c r="F39" i="74"/>
  <c r="D71" i="74"/>
  <c r="C74" i="69"/>
  <c r="D68" i="69"/>
  <c r="D77" i="77"/>
  <c r="E77" i="69"/>
  <c r="C68" i="76"/>
  <c r="E39" i="71"/>
  <c r="E77" i="73"/>
  <c r="E39" i="68"/>
  <c r="C71" i="72"/>
  <c r="L51" i="72"/>
  <c r="D59" i="71"/>
  <c r="D77" i="76"/>
  <c r="E59" i="70"/>
  <c r="C68" i="77"/>
  <c r="D59" i="68"/>
  <c r="K51" i="73"/>
  <c r="C68" i="75"/>
  <c r="C71" i="68"/>
  <c r="E59" i="74"/>
  <c r="D77" i="75"/>
  <c r="E77" i="67"/>
  <c r="D77" i="72"/>
  <c r="O20" i="66"/>
  <c r="K78" i="66"/>
  <c r="N53" i="66"/>
  <c r="O33" i="66"/>
  <c r="E59" i="66"/>
  <c r="M41" i="66"/>
  <c r="J79" i="66"/>
  <c r="D74" i="66"/>
  <c r="L18" i="66"/>
  <c r="L42" i="66"/>
  <c r="L78" i="66" s="1"/>
  <c r="L60" i="66" s="1"/>
  <c r="N41" i="66"/>
  <c r="O32" i="66"/>
  <c r="O31" i="66"/>
  <c r="B24" i="50"/>
  <c r="B23" i="50"/>
  <c r="K78" i="76" l="1"/>
  <c r="K60" i="76" s="1"/>
  <c r="O20" i="72"/>
  <c r="J64" i="35"/>
  <c r="K43" i="68"/>
  <c r="K79" i="68" s="1"/>
  <c r="K61" i="68" s="1"/>
  <c r="K43" i="72"/>
  <c r="K79" i="72" s="1"/>
  <c r="K61" i="72" s="1"/>
  <c r="N36" i="74"/>
  <c r="N37" i="74" s="1"/>
  <c r="E81" i="35"/>
  <c r="O20" i="77"/>
  <c r="O20" i="76"/>
  <c r="B25" i="50"/>
  <c r="M36" i="70"/>
  <c r="M37" i="70" s="1"/>
  <c r="N35" i="70" s="1"/>
  <c r="N36" i="70" s="1"/>
  <c r="N37" i="70" s="1"/>
  <c r="M35" i="72"/>
  <c r="M36" i="72" s="1"/>
  <c r="M37" i="72" s="1"/>
  <c r="N35" i="72" s="1"/>
  <c r="N36" i="72" s="1"/>
  <c r="O31" i="71"/>
  <c r="O20" i="71"/>
  <c r="M41" i="72"/>
  <c r="M18" i="72" s="1"/>
  <c r="M41" i="71"/>
  <c r="O41" i="71" s="1"/>
  <c r="K78" i="71"/>
  <c r="K60" i="71" s="1"/>
  <c r="K43" i="71"/>
  <c r="K79" i="71" s="1"/>
  <c r="K61" i="71" s="1"/>
  <c r="L18" i="71"/>
  <c r="L42" i="71"/>
  <c r="L36" i="71"/>
  <c r="L37" i="71" s="1"/>
  <c r="M35" i="71" s="1"/>
  <c r="M35" i="67"/>
  <c r="M36" i="67" s="1"/>
  <c r="M37" i="67" s="1"/>
  <c r="N35" i="67" s="1"/>
  <c r="N36" i="67" s="1"/>
  <c r="N37" i="67" s="1"/>
  <c r="M36" i="66"/>
  <c r="M37" i="66" s="1"/>
  <c r="N35" i="66" s="1"/>
  <c r="N36" i="66" s="1"/>
  <c r="N37" i="66" s="1"/>
  <c r="L36" i="61"/>
  <c r="L37" i="61" s="1"/>
  <c r="M35" i="61" s="1"/>
  <c r="M36" i="61" s="1"/>
  <c r="O20" i="75"/>
  <c r="M41" i="76"/>
  <c r="O41" i="76" s="1"/>
  <c r="M35" i="77"/>
  <c r="M36" i="77" s="1"/>
  <c r="M37" i="77" s="1"/>
  <c r="N35" i="77" s="1"/>
  <c r="N36" i="77" s="1"/>
  <c r="N37" i="77" s="1"/>
  <c r="M35" i="75"/>
  <c r="M36" i="75" s="1"/>
  <c r="M37" i="75" s="1"/>
  <c r="N35" i="75" s="1"/>
  <c r="N36" i="75" s="1"/>
  <c r="N37" i="75" s="1"/>
  <c r="L37" i="76"/>
  <c r="M35" i="76" s="1"/>
  <c r="M36" i="76" s="1"/>
  <c r="O20" i="61"/>
  <c r="O20" i="67"/>
  <c r="M41" i="68"/>
  <c r="M18" i="68" s="1"/>
  <c r="M35" i="68"/>
  <c r="O32" i="71"/>
  <c r="O20" i="68"/>
  <c r="J82" i="35"/>
  <c r="J49" i="35"/>
  <c r="J63" i="61"/>
  <c r="J63" i="35" s="1"/>
  <c r="J81" i="35"/>
  <c r="F63" i="61"/>
  <c r="F63" i="35" s="1"/>
  <c r="F81" i="35"/>
  <c r="F82" i="61"/>
  <c r="F49" i="35"/>
  <c r="D63" i="61"/>
  <c r="D63" i="35" s="1"/>
  <c r="D81" i="35"/>
  <c r="M82" i="61"/>
  <c r="M49" i="35"/>
  <c r="K82" i="61"/>
  <c r="K49" i="35"/>
  <c r="G82" i="61"/>
  <c r="G49" i="35"/>
  <c r="H82" i="61"/>
  <c r="H49" i="35"/>
  <c r="H63" i="61"/>
  <c r="H63" i="35" s="1"/>
  <c r="H81" i="35"/>
  <c r="N63" i="61"/>
  <c r="N63" i="35" s="1"/>
  <c r="N81" i="35"/>
  <c r="L82" i="61"/>
  <c r="L49" i="35"/>
  <c r="G63" i="61"/>
  <c r="G63" i="35" s="1"/>
  <c r="G81" i="35"/>
  <c r="I82" i="61"/>
  <c r="I49" i="35"/>
  <c r="D82" i="61"/>
  <c r="D49" i="35"/>
  <c r="N82" i="61"/>
  <c r="N49" i="35"/>
  <c r="L63" i="61"/>
  <c r="L63" i="35" s="1"/>
  <c r="L81" i="35"/>
  <c r="K63" i="61"/>
  <c r="K63" i="35" s="1"/>
  <c r="K81" i="35"/>
  <c r="I63" i="61"/>
  <c r="I63" i="35" s="1"/>
  <c r="I81" i="35"/>
  <c r="O32" i="76"/>
  <c r="O31" i="76"/>
  <c r="O33" i="76"/>
  <c r="O33" i="71"/>
  <c r="L43" i="75"/>
  <c r="L79" i="75" s="1"/>
  <c r="L61" i="75" s="1"/>
  <c r="L43" i="76"/>
  <c r="L79" i="76" s="1"/>
  <c r="L61" i="76" s="1"/>
  <c r="M83" i="76"/>
  <c r="O53" i="76"/>
  <c r="L43" i="68"/>
  <c r="L79" i="68" s="1"/>
  <c r="L61" i="68" s="1"/>
  <c r="K43" i="70"/>
  <c r="K79" i="70" s="1"/>
  <c r="K61" i="70" s="1"/>
  <c r="O33" i="75"/>
  <c r="K43" i="77"/>
  <c r="K79" i="77" s="1"/>
  <c r="K61" i="77" s="1"/>
  <c r="K79" i="75"/>
  <c r="K61" i="75" s="1"/>
  <c r="C63" i="61"/>
  <c r="O81" i="61"/>
  <c r="J61" i="69"/>
  <c r="K61" i="76"/>
  <c r="J78" i="67"/>
  <c r="L60" i="72"/>
  <c r="C82" i="61"/>
  <c r="O49" i="61"/>
  <c r="O33" i="68"/>
  <c r="M65" i="72"/>
  <c r="M42" i="69"/>
  <c r="M78" i="69" s="1"/>
  <c r="M60" i="69" s="1"/>
  <c r="I60" i="74"/>
  <c r="L42" i="74"/>
  <c r="L78" i="74" s="1"/>
  <c r="L60" i="74" s="1"/>
  <c r="L83" i="68"/>
  <c r="O53" i="68"/>
  <c r="N41" i="68"/>
  <c r="N18" i="68" s="1"/>
  <c r="O32" i="68"/>
  <c r="O31" i="68"/>
  <c r="M41" i="67"/>
  <c r="M18" i="67" s="1"/>
  <c r="M53" i="67"/>
  <c r="I61" i="75"/>
  <c r="J60" i="71"/>
  <c r="K43" i="73"/>
  <c r="K79" i="73" s="1"/>
  <c r="K61" i="73" s="1"/>
  <c r="N53" i="72"/>
  <c r="O33" i="72"/>
  <c r="K42" i="74"/>
  <c r="K43" i="74" s="1"/>
  <c r="K79" i="74" s="1"/>
  <c r="K61" i="74" s="1"/>
  <c r="K51" i="74"/>
  <c r="O53" i="75"/>
  <c r="O33" i="69"/>
  <c r="C61" i="61"/>
  <c r="M41" i="73"/>
  <c r="M18" i="73" s="1"/>
  <c r="M53" i="73"/>
  <c r="M83" i="73" s="1"/>
  <c r="M65" i="73" s="1"/>
  <c r="M42" i="75"/>
  <c r="M78" i="75" s="1"/>
  <c r="M60" i="75" s="1"/>
  <c r="K65" i="75"/>
  <c r="O65" i="75" s="1"/>
  <c r="O83" i="75"/>
  <c r="K78" i="75"/>
  <c r="J65" i="73"/>
  <c r="L83" i="69"/>
  <c r="O53" i="69"/>
  <c r="F42" i="61"/>
  <c r="F43" i="61" s="1"/>
  <c r="N41" i="69"/>
  <c r="N18" i="69" s="1"/>
  <c r="O18" i="69" s="1"/>
  <c r="O31" i="69"/>
  <c r="O32" i="69"/>
  <c r="J78" i="73"/>
  <c r="J61" i="72"/>
  <c r="N41" i="72"/>
  <c r="N18" i="72" s="1"/>
  <c r="O31" i="72"/>
  <c r="O32" i="72"/>
  <c r="G42" i="61"/>
  <c r="G78" i="61" s="1"/>
  <c r="G60" i="61" s="1"/>
  <c r="N53" i="77"/>
  <c r="N83" i="77" s="1"/>
  <c r="N65" i="77" s="1"/>
  <c r="M41" i="70"/>
  <c r="M18" i="70" s="1"/>
  <c r="M53" i="70"/>
  <c r="M41" i="74"/>
  <c r="M18" i="74" s="1"/>
  <c r="M53" i="74"/>
  <c r="M83" i="74" s="1"/>
  <c r="M65" i="74" s="1"/>
  <c r="J43" i="77"/>
  <c r="J79" i="77" s="1"/>
  <c r="J61" i="77" s="1"/>
  <c r="H61" i="73"/>
  <c r="N42" i="76"/>
  <c r="N43" i="76" s="1"/>
  <c r="M83" i="71"/>
  <c r="O53" i="71"/>
  <c r="J43" i="73"/>
  <c r="J65" i="67"/>
  <c r="K83" i="74"/>
  <c r="K83" i="77"/>
  <c r="J60" i="69"/>
  <c r="L42" i="67"/>
  <c r="L78" i="67" s="1"/>
  <c r="L60" i="67" s="1"/>
  <c r="J43" i="74"/>
  <c r="J79" i="74" s="1"/>
  <c r="J61" i="74" s="1"/>
  <c r="N41" i="75"/>
  <c r="N18" i="75" s="1"/>
  <c r="O18" i="75" s="1"/>
  <c r="O31" i="75"/>
  <c r="O32" i="75"/>
  <c r="H53" i="61"/>
  <c r="H83" i="61" s="1"/>
  <c r="H65" i="61" s="1"/>
  <c r="L42" i="73"/>
  <c r="L78" i="73" s="1"/>
  <c r="L60" i="73" s="1"/>
  <c r="L42" i="70"/>
  <c r="L78" i="70" s="1"/>
  <c r="M41" i="77"/>
  <c r="M18" i="77" s="1"/>
  <c r="M53" i="77"/>
  <c r="M83" i="77" s="1"/>
  <c r="M65" i="77" s="1"/>
  <c r="I79" i="77"/>
  <c r="L42" i="77"/>
  <c r="L78" i="77" s="1"/>
  <c r="L60" i="77" s="1"/>
  <c r="C53" i="61"/>
  <c r="N42" i="71"/>
  <c r="N43" i="71" s="1"/>
  <c r="C60" i="61"/>
  <c r="I60" i="77"/>
  <c r="K43" i="67"/>
  <c r="K79" i="67" s="1"/>
  <c r="K61" i="67" s="1"/>
  <c r="L43" i="69"/>
  <c r="L79" i="69" s="1"/>
  <c r="L61" i="69" s="1"/>
  <c r="J43" i="67"/>
  <c r="L43" i="72"/>
  <c r="L79" i="72" s="1"/>
  <c r="L61" i="72" s="1"/>
  <c r="D68" i="68"/>
  <c r="E77" i="68"/>
  <c r="F45" i="71"/>
  <c r="F45" i="73"/>
  <c r="C71" i="75"/>
  <c r="D59" i="76"/>
  <c r="E59" i="69"/>
  <c r="D74" i="74"/>
  <c r="D74" i="73"/>
  <c r="C74" i="71"/>
  <c r="D59" i="77"/>
  <c r="E68" i="74"/>
  <c r="L51" i="74"/>
  <c r="E59" i="67"/>
  <c r="F39" i="69"/>
  <c r="C71" i="77"/>
  <c r="D68" i="71"/>
  <c r="E59" i="73"/>
  <c r="F77" i="74"/>
  <c r="F39" i="70"/>
  <c r="L51" i="73"/>
  <c r="C74" i="68"/>
  <c r="M51" i="72"/>
  <c r="D59" i="75"/>
  <c r="E45" i="72"/>
  <c r="E77" i="71"/>
  <c r="C71" i="76"/>
  <c r="D71" i="69"/>
  <c r="C74" i="72"/>
  <c r="D74" i="67"/>
  <c r="D74" i="70"/>
  <c r="D59" i="72"/>
  <c r="E68" i="70"/>
  <c r="G45" i="74"/>
  <c r="N42" i="66"/>
  <c r="N43" i="66" s="1"/>
  <c r="N79" i="66" s="1"/>
  <c r="N61" i="66" s="1"/>
  <c r="N18" i="66"/>
  <c r="O41" i="66"/>
  <c r="J61" i="66"/>
  <c r="E68" i="66"/>
  <c r="M18" i="66"/>
  <c r="M42" i="66"/>
  <c r="M78" i="66" s="1"/>
  <c r="M60" i="66" s="1"/>
  <c r="N83" i="66"/>
  <c r="O53" i="66"/>
  <c r="F39" i="66"/>
  <c r="K60" i="66"/>
  <c r="L43" i="66"/>
  <c r="AD19" i="50"/>
  <c r="V18" i="50"/>
  <c r="M42" i="72" l="1"/>
  <c r="M78" i="72" s="1"/>
  <c r="M60" i="72" s="1"/>
  <c r="O18" i="72"/>
  <c r="O18" i="68"/>
  <c r="M42" i="68"/>
  <c r="M78" i="68" s="1"/>
  <c r="M60" i="68" s="1"/>
  <c r="N37" i="72"/>
  <c r="L78" i="71"/>
  <c r="L60" i="71" s="1"/>
  <c r="L43" i="71"/>
  <c r="L79" i="71" s="1"/>
  <c r="L61" i="71" s="1"/>
  <c r="M36" i="71"/>
  <c r="M37" i="71" s="1"/>
  <c r="N35" i="71" s="1"/>
  <c r="N36" i="71" s="1"/>
  <c r="N37" i="71" s="1"/>
  <c r="M18" i="71"/>
  <c r="O18" i="71" s="1"/>
  <c r="M42" i="71"/>
  <c r="O42" i="71" s="1"/>
  <c r="W18" i="50"/>
  <c r="AE19" i="50"/>
  <c r="M18" i="76"/>
  <c r="O18" i="76" s="1"/>
  <c r="M42" i="76"/>
  <c r="O42" i="76" s="1"/>
  <c r="M37" i="76"/>
  <c r="N35" i="76" s="1"/>
  <c r="M37" i="61"/>
  <c r="N35" i="61" s="1"/>
  <c r="M36" i="68"/>
  <c r="M37" i="68" s="1"/>
  <c r="N35" i="68" s="1"/>
  <c r="N36" i="68" s="1"/>
  <c r="N37" i="68" s="1"/>
  <c r="O41" i="68"/>
  <c r="I64" i="61"/>
  <c r="I64" i="35" s="1"/>
  <c r="I82" i="35"/>
  <c r="M64" i="61"/>
  <c r="M64" i="35" s="1"/>
  <c r="M82" i="35"/>
  <c r="H64" i="61"/>
  <c r="H64" i="35" s="1"/>
  <c r="H82" i="35"/>
  <c r="O63" i="61"/>
  <c r="N64" i="61"/>
  <c r="N64" i="35" s="1"/>
  <c r="N82" i="35"/>
  <c r="L64" i="61"/>
  <c r="L64" i="35" s="1"/>
  <c r="L82" i="35"/>
  <c r="G64" i="61"/>
  <c r="G64" i="35" s="1"/>
  <c r="G82" i="35"/>
  <c r="F64" i="61"/>
  <c r="F64" i="35" s="1"/>
  <c r="F82" i="35"/>
  <c r="D64" i="61"/>
  <c r="D64" i="35" s="1"/>
  <c r="D82" i="35"/>
  <c r="K64" i="61"/>
  <c r="K64" i="35" s="1"/>
  <c r="K82" i="35"/>
  <c r="M65" i="76"/>
  <c r="O65" i="76" s="1"/>
  <c r="O83" i="76"/>
  <c r="O53" i="77"/>
  <c r="L43" i="70"/>
  <c r="L79" i="70" s="1"/>
  <c r="L61" i="70" s="1"/>
  <c r="G43" i="61"/>
  <c r="G79" i="61" s="1"/>
  <c r="G61" i="61" s="1"/>
  <c r="L43" i="77"/>
  <c r="L79" i="77" s="1"/>
  <c r="L61" i="77" s="1"/>
  <c r="L43" i="73"/>
  <c r="L79" i="73" s="1"/>
  <c r="L61" i="73" s="1"/>
  <c r="F79" i="61"/>
  <c r="N79" i="76"/>
  <c r="N42" i="75"/>
  <c r="N43" i="75" s="1"/>
  <c r="O41" i="75"/>
  <c r="N51" i="71"/>
  <c r="O51" i="71" s="1"/>
  <c r="K78" i="74"/>
  <c r="N42" i="69"/>
  <c r="N43" i="69" s="1"/>
  <c r="O41" i="69"/>
  <c r="K65" i="77"/>
  <c r="O65" i="77" s="1"/>
  <c r="O83" i="77"/>
  <c r="M42" i="73"/>
  <c r="M78" i="73" s="1"/>
  <c r="M60" i="73" s="1"/>
  <c r="I41" i="61"/>
  <c r="I18" i="61" s="1"/>
  <c r="N78" i="71"/>
  <c r="I61" i="77"/>
  <c r="K65" i="74"/>
  <c r="O33" i="77"/>
  <c r="F78" i="61"/>
  <c r="N53" i="67"/>
  <c r="N83" i="67" s="1"/>
  <c r="N65" i="67" s="1"/>
  <c r="O33" i="67"/>
  <c r="M83" i="67"/>
  <c r="N42" i="68"/>
  <c r="N43" i="68" s="1"/>
  <c r="C64" i="61"/>
  <c r="O82" i="61"/>
  <c r="N41" i="74"/>
  <c r="N18" i="74" s="1"/>
  <c r="O18" i="74" s="1"/>
  <c r="O32" i="74"/>
  <c r="O31" i="74"/>
  <c r="M42" i="70"/>
  <c r="M78" i="70" s="1"/>
  <c r="M60" i="70" s="1"/>
  <c r="N79" i="71"/>
  <c r="L43" i="67"/>
  <c r="L79" i="67" s="1"/>
  <c r="L61" i="67" s="1"/>
  <c r="N41" i="67"/>
  <c r="N18" i="67" s="1"/>
  <c r="O18" i="67" s="1"/>
  <c r="O32" i="67"/>
  <c r="O31" i="67"/>
  <c r="M42" i="67"/>
  <c r="M78" i="67" s="1"/>
  <c r="M60" i="67" s="1"/>
  <c r="M65" i="71"/>
  <c r="O65" i="71" s="1"/>
  <c r="O83" i="71"/>
  <c r="H41" i="61"/>
  <c r="H18" i="61" s="1"/>
  <c r="N78" i="76"/>
  <c r="J60" i="73"/>
  <c r="L65" i="69"/>
  <c r="O65" i="69" s="1"/>
  <c r="O83" i="69"/>
  <c r="N83" i="72"/>
  <c r="O53" i="72"/>
  <c r="L65" i="68"/>
  <c r="O65" i="68" s="1"/>
  <c r="O83" i="68"/>
  <c r="M43" i="69"/>
  <c r="M79" i="69" s="1"/>
  <c r="M61" i="69" s="1"/>
  <c r="J60" i="67"/>
  <c r="M83" i="70"/>
  <c r="L60" i="70"/>
  <c r="M42" i="74"/>
  <c r="M78" i="74" s="1"/>
  <c r="M60" i="74" s="1"/>
  <c r="N53" i="70"/>
  <c r="N83" i="70" s="1"/>
  <c r="N65" i="70" s="1"/>
  <c r="O33" i="70"/>
  <c r="N53" i="73"/>
  <c r="O33" i="73"/>
  <c r="K60" i="75"/>
  <c r="C83" i="61"/>
  <c r="J79" i="67"/>
  <c r="M42" i="77"/>
  <c r="M78" i="77" s="1"/>
  <c r="M60" i="77" s="1"/>
  <c r="J79" i="73"/>
  <c r="N53" i="74"/>
  <c r="O33" i="74"/>
  <c r="N41" i="77"/>
  <c r="N18" i="77" s="1"/>
  <c r="O18" i="77" s="1"/>
  <c r="O31" i="77"/>
  <c r="O32" i="77"/>
  <c r="N42" i="72"/>
  <c r="N43" i="72" s="1"/>
  <c r="O41" i="72"/>
  <c r="M43" i="75"/>
  <c r="M79" i="75" s="1"/>
  <c r="N41" i="70"/>
  <c r="N18" i="70" s="1"/>
  <c r="O18" i="70" s="1"/>
  <c r="O32" i="70"/>
  <c r="O31" i="70"/>
  <c r="L43" i="74"/>
  <c r="L79" i="74" s="1"/>
  <c r="L61" i="74" s="1"/>
  <c r="N41" i="73"/>
  <c r="N18" i="73" s="1"/>
  <c r="O18" i="73" s="1"/>
  <c r="O32" i="73"/>
  <c r="O31" i="73"/>
  <c r="G39" i="74"/>
  <c r="F39" i="73"/>
  <c r="C74" i="77"/>
  <c r="E71" i="74"/>
  <c r="D68" i="76"/>
  <c r="D71" i="68"/>
  <c r="E59" i="71"/>
  <c r="E39" i="76"/>
  <c r="E71" i="70"/>
  <c r="E39" i="72"/>
  <c r="F77" i="69"/>
  <c r="D68" i="77"/>
  <c r="E68" i="69"/>
  <c r="E39" i="77"/>
  <c r="E39" i="75"/>
  <c r="D74" i="69"/>
  <c r="F77" i="70"/>
  <c r="F39" i="71"/>
  <c r="M51" i="73"/>
  <c r="C74" i="76"/>
  <c r="E68" i="73"/>
  <c r="E68" i="67"/>
  <c r="C74" i="75"/>
  <c r="M51" i="74"/>
  <c r="D68" i="72"/>
  <c r="D68" i="75"/>
  <c r="F39" i="67"/>
  <c r="F59" i="74"/>
  <c r="D71" i="71"/>
  <c r="E59" i="68"/>
  <c r="F77" i="66"/>
  <c r="E71" i="66"/>
  <c r="N65" i="66"/>
  <c r="O65" i="66" s="1"/>
  <c r="O83" i="66"/>
  <c r="O18" i="66"/>
  <c r="L79" i="66"/>
  <c r="M43" i="66"/>
  <c r="M79" i="66" s="1"/>
  <c r="M61" i="66" s="1"/>
  <c r="N78" i="66"/>
  <c r="N60" i="66" s="1"/>
  <c r="O60" i="66" s="1"/>
  <c r="O42" i="66"/>
  <c r="Y3" i="50"/>
  <c r="Y18" i="50"/>
  <c r="AD20" i="50"/>
  <c r="AD12" i="50"/>
  <c r="AD21" i="50"/>
  <c r="AD14" i="50"/>
  <c r="AD9" i="50"/>
  <c r="AD11" i="50"/>
  <c r="M43" i="72" l="1"/>
  <c r="M79" i="72" s="1"/>
  <c r="M61" i="72" s="1"/>
  <c r="M43" i="68"/>
  <c r="M79" i="68" s="1"/>
  <c r="M61" i="68" s="1"/>
  <c r="M78" i="71"/>
  <c r="M60" i="71" s="1"/>
  <c r="M43" i="71"/>
  <c r="N36" i="61"/>
  <c r="N37" i="61" s="1"/>
  <c r="N36" i="76"/>
  <c r="N37" i="76" s="1"/>
  <c r="M78" i="76"/>
  <c r="M60" i="76" s="1"/>
  <c r="M43" i="76"/>
  <c r="O64" i="61"/>
  <c r="M43" i="74"/>
  <c r="M79" i="74" s="1"/>
  <c r="M61" i="74" s="1"/>
  <c r="M43" i="73"/>
  <c r="M79" i="73" s="1"/>
  <c r="M61" i="73" s="1"/>
  <c r="M43" i="67"/>
  <c r="M79" i="67" s="1"/>
  <c r="M61" i="67" s="1"/>
  <c r="M43" i="70"/>
  <c r="M79" i="70" s="1"/>
  <c r="M61" i="70" s="1"/>
  <c r="N79" i="75"/>
  <c r="N61" i="75" s="1"/>
  <c r="O43" i="75"/>
  <c r="N83" i="73"/>
  <c r="O53" i="73"/>
  <c r="N42" i="74"/>
  <c r="N43" i="74" s="1"/>
  <c r="O41" i="74"/>
  <c r="N50" i="76"/>
  <c r="M50" i="76"/>
  <c r="H50" i="76"/>
  <c r="L50" i="76"/>
  <c r="F50" i="76"/>
  <c r="I50" i="76"/>
  <c r="D50" i="76"/>
  <c r="K50" i="76"/>
  <c r="G50" i="76"/>
  <c r="C50" i="76"/>
  <c r="E50" i="76"/>
  <c r="J50" i="76"/>
  <c r="I53" i="61"/>
  <c r="N42" i="70"/>
  <c r="N43" i="70" s="1"/>
  <c r="O41" i="70"/>
  <c r="I42" i="61"/>
  <c r="I78" i="61" s="1"/>
  <c r="I60" i="61" s="1"/>
  <c r="N78" i="75"/>
  <c r="O42" i="75"/>
  <c r="J41" i="61"/>
  <c r="J18" i="61" s="1"/>
  <c r="J53" i="61"/>
  <c r="J83" i="61" s="1"/>
  <c r="J65" i="61" s="1"/>
  <c r="N51" i="72"/>
  <c r="O51" i="72" s="1"/>
  <c r="N83" i="74"/>
  <c r="O53" i="74"/>
  <c r="C65" i="61"/>
  <c r="M65" i="70"/>
  <c r="O65" i="70" s="1"/>
  <c r="O83" i="70"/>
  <c r="N60" i="76"/>
  <c r="O78" i="76"/>
  <c r="N79" i="68"/>
  <c r="N78" i="69"/>
  <c r="O42" i="69"/>
  <c r="I50" i="71"/>
  <c r="F50" i="71"/>
  <c r="J50" i="71"/>
  <c r="H50" i="71"/>
  <c r="C50" i="71"/>
  <c r="G50" i="71"/>
  <c r="E50" i="71"/>
  <c r="N50" i="71"/>
  <c r="L50" i="71"/>
  <c r="K50" i="71"/>
  <c r="D50" i="71"/>
  <c r="M50" i="71"/>
  <c r="M61" i="75"/>
  <c r="N42" i="73"/>
  <c r="N43" i="73" s="1"/>
  <c r="O41" i="73"/>
  <c r="N78" i="68"/>
  <c r="O42" i="68"/>
  <c r="N61" i="76"/>
  <c r="N42" i="77"/>
  <c r="N43" i="77" s="1"/>
  <c r="O41" i="77"/>
  <c r="N61" i="71"/>
  <c r="N79" i="72"/>
  <c r="N61" i="72" s="1"/>
  <c r="O43" i="72"/>
  <c r="J61" i="73"/>
  <c r="N65" i="72"/>
  <c r="O65" i="72" s="1"/>
  <c r="O83" i="72"/>
  <c r="H42" i="61"/>
  <c r="H43" i="61" s="1"/>
  <c r="N42" i="67"/>
  <c r="N43" i="67" s="1"/>
  <c r="O41" i="67"/>
  <c r="O53" i="67"/>
  <c r="N60" i="71"/>
  <c r="J61" i="67"/>
  <c r="O53" i="70"/>
  <c r="F60" i="61"/>
  <c r="N79" i="69"/>
  <c r="O43" i="69"/>
  <c r="N78" i="72"/>
  <c r="O42" i="72"/>
  <c r="M43" i="77"/>
  <c r="M79" i="77" s="1"/>
  <c r="M65" i="67"/>
  <c r="O65" i="67" s="1"/>
  <c r="O83" i="67"/>
  <c r="K60" i="74"/>
  <c r="F61" i="61"/>
  <c r="H39" i="70"/>
  <c r="H77" i="70" s="1"/>
  <c r="H59" i="70" s="1"/>
  <c r="H68" i="70" s="1"/>
  <c r="H71" i="70" s="1"/>
  <c r="H74" i="70" s="1"/>
  <c r="F68" i="74"/>
  <c r="F77" i="71"/>
  <c r="E77" i="75"/>
  <c r="E71" i="69"/>
  <c r="D71" i="76"/>
  <c r="F77" i="67"/>
  <c r="E68" i="68"/>
  <c r="E77" i="72"/>
  <c r="E74" i="74"/>
  <c r="F77" i="73"/>
  <c r="D71" i="75"/>
  <c r="F59" i="70"/>
  <c r="D71" i="77"/>
  <c r="E68" i="71"/>
  <c r="D71" i="72"/>
  <c r="E71" i="67"/>
  <c r="E71" i="73"/>
  <c r="E74" i="70"/>
  <c r="E77" i="76"/>
  <c r="G77" i="74"/>
  <c r="F39" i="68"/>
  <c r="F59" i="69"/>
  <c r="D74" i="68"/>
  <c r="G39" i="70"/>
  <c r="D74" i="71"/>
  <c r="E77" i="77"/>
  <c r="O78" i="66"/>
  <c r="G39" i="66"/>
  <c r="O43" i="66"/>
  <c r="L61" i="66"/>
  <c r="O61" i="66" s="1"/>
  <c r="O79" i="66"/>
  <c r="G44" i="66"/>
  <c r="N44" i="66"/>
  <c r="F44" i="66"/>
  <c r="M44" i="66"/>
  <c r="E44" i="66"/>
  <c r="H44" i="66"/>
  <c r="L44" i="66"/>
  <c r="D44" i="66"/>
  <c r="K44" i="66"/>
  <c r="C44" i="66"/>
  <c r="J44" i="66"/>
  <c r="I44" i="66"/>
  <c r="E74" i="66"/>
  <c r="F59" i="66"/>
  <c r="K15" i="50"/>
  <c r="AF15" i="50"/>
  <c r="AF11" i="50"/>
  <c r="AA21" i="50"/>
  <c r="Z19" i="50"/>
  <c r="C14" i="34"/>
  <c r="N20" i="50"/>
  <c r="AD10" i="50"/>
  <c r="AD13" i="50"/>
  <c r="Q9" i="50"/>
  <c r="N9" i="50"/>
  <c r="AD15" i="50"/>
  <c r="O61" i="72" l="1"/>
  <c r="O43" i="68"/>
  <c r="O60" i="71"/>
  <c r="O78" i="71"/>
  <c r="M79" i="71"/>
  <c r="O43" i="71"/>
  <c r="O60" i="76"/>
  <c r="M79" i="76"/>
  <c r="O43" i="76"/>
  <c r="I43" i="61"/>
  <c r="I79" i="61" s="1"/>
  <c r="I61" i="61" s="1"/>
  <c r="O79" i="72"/>
  <c r="H79" i="61"/>
  <c r="N79" i="77"/>
  <c r="N61" i="77" s="1"/>
  <c r="O43" i="77"/>
  <c r="N79" i="70"/>
  <c r="O43" i="70"/>
  <c r="N79" i="74"/>
  <c r="O43" i="74"/>
  <c r="N60" i="68"/>
  <c r="O60" i="68" s="1"/>
  <c r="O78" i="68"/>
  <c r="I50" i="72"/>
  <c r="H50" i="72"/>
  <c r="D50" i="72"/>
  <c r="G50" i="72"/>
  <c r="C50" i="72"/>
  <c r="N50" i="72"/>
  <c r="M50" i="72"/>
  <c r="L50" i="72"/>
  <c r="F50" i="72"/>
  <c r="E50" i="72"/>
  <c r="K50" i="72"/>
  <c r="J50" i="72"/>
  <c r="K41" i="61"/>
  <c r="K18" i="61" s="1"/>
  <c r="K53" i="61"/>
  <c r="K83" i="61" s="1"/>
  <c r="K65" i="61" s="1"/>
  <c r="E50" i="75"/>
  <c r="D50" i="75"/>
  <c r="L50" i="75"/>
  <c r="H50" i="75"/>
  <c r="K50" i="75"/>
  <c r="F50" i="75"/>
  <c r="M50" i="75"/>
  <c r="G50" i="75"/>
  <c r="C50" i="75"/>
  <c r="N50" i="75"/>
  <c r="I50" i="75"/>
  <c r="J50" i="75"/>
  <c r="M50" i="68"/>
  <c r="H50" i="68"/>
  <c r="C50" i="68"/>
  <c r="E50" i="68"/>
  <c r="G50" i="68"/>
  <c r="L50" i="68"/>
  <c r="K50" i="68"/>
  <c r="D50" i="68"/>
  <c r="N50" i="68"/>
  <c r="J50" i="68"/>
  <c r="F50" i="68"/>
  <c r="I50" i="68"/>
  <c r="M50" i="69"/>
  <c r="E50" i="69"/>
  <c r="L50" i="69"/>
  <c r="J50" i="69"/>
  <c r="D50" i="69"/>
  <c r="K50" i="69"/>
  <c r="C50" i="69"/>
  <c r="G50" i="69"/>
  <c r="N50" i="69"/>
  <c r="F50" i="69"/>
  <c r="I50" i="69"/>
  <c r="H50" i="69"/>
  <c r="N78" i="74"/>
  <c r="O42" i="74"/>
  <c r="N60" i="72"/>
  <c r="O60" i="72" s="1"/>
  <c r="O78" i="72"/>
  <c r="N79" i="67"/>
  <c r="O43" i="67"/>
  <c r="N79" i="73"/>
  <c r="O43" i="73"/>
  <c r="N65" i="73"/>
  <c r="O65" i="73" s="1"/>
  <c r="O83" i="73"/>
  <c r="M61" i="77"/>
  <c r="I83" i="61"/>
  <c r="N78" i="77"/>
  <c r="O42" i="77"/>
  <c r="N78" i="67"/>
  <c r="O42" i="67"/>
  <c r="N78" i="73"/>
  <c r="O42" i="73"/>
  <c r="N60" i="69"/>
  <c r="O60" i="69" s="1"/>
  <c r="O78" i="69"/>
  <c r="O50" i="76"/>
  <c r="J42" i="61"/>
  <c r="J78" i="61" s="1"/>
  <c r="J60" i="61" s="1"/>
  <c r="N61" i="69"/>
  <c r="O61" i="69" s="1"/>
  <c r="O79" i="69"/>
  <c r="O79" i="75"/>
  <c r="N60" i="75"/>
  <c r="O60" i="75" s="1"/>
  <c r="O78" i="75"/>
  <c r="N51" i="73"/>
  <c r="O51" i="73" s="1"/>
  <c r="H78" i="61"/>
  <c r="O50" i="71"/>
  <c r="N61" i="68"/>
  <c r="O61" i="68" s="1"/>
  <c r="O79" i="68"/>
  <c r="N65" i="74"/>
  <c r="O65" i="74" s="1"/>
  <c r="O83" i="74"/>
  <c r="N78" i="70"/>
  <c r="O42" i="70"/>
  <c r="N51" i="74"/>
  <c r="O51" i="74" s="1"/>
  <c r="O61" i="75"/>
  <c r="F59" i="73"/>
  <c r="F59" i="67"/>
  <c r="E59" i="76"/>
  <c r="D74" i="72"/>
  <c r="H39" i="74"/>
  <c r="H77" i="74" s="1"/>
  <c r="H59" i="74" s="1"/>
  <c r="H68" i="74" s="1"/>
  <c r="H71" i="74" s="1"/>
  <c r="H74" i="74" s="1"/>
  <c r="H45" i="74"/>
  <c r="F59" i="71"/>
  <c r="E59" i="77"/>
  <c r="F68" i="70"/>
  <c r="F68" i="69"/>
  <c r="G39" i="67"/>
  <c r="D74" i="75"/>
  <c r="F39" i="76"/>
  <c r="D74" i="76"/>
  <c r="H39" i="67"/>
  <c r="H77" i="67" s="1"/>
  <c r="H59" i="67" s="1"/>
  <c r="H68" i="67" s="1"/>
  <c r="H71" i="67" s="1"/>
  <c r="H74" i="67" s="1"/>
  <c r="G45" i="73"/>
  <c r="F77" i="68"/>
  <c r="E59" i="72"/>
  <c r="F45" i="72"/>
  <c r="E74" i="67"/>
  <c r="D74" i="77"/>
  <c r="G39" i="69"/>
  <c r="E74" i="69"/>
  <c r="E71" i="71"/>
  <c r="F39" i="77"/>
  <c r="G77" i="70"/>
  <c r="G45" i="71"/>
  <c r="G59" i="74"/>
  <c r="E71" i="68"/>
  <c r="E74" i="73"/>
  <c r="E59" i="75"/>
  <c r="F71" i="74"/>
  <c r="F68" i="66"/>
  <c r="G77" i="66"/>
  <c r="O44" i="66"/>
  <c r="AA20" i="50"/>
  <c r="B14" i="34"/>
  <c r="B16" i="34" s="1"/>
  <c r="F31" i="34" s="1"/>
  <c r="F31" i="35" s="1"/>
  <c r="C16" i="34"/>
  <c r="C20" i="34" s="1"/>
  <c r="AD17" i="50"/>
  <c r="N14" i="50"/>
  <c r="Q15" i="50"/>
  <c r="AD16" i="50"/>
  <c r="Q11" i="50"/>
  <c r="N11" i="50"/>
  <c r="N12" i="50"/>
  <c r="Q19" i="50"/>
  <c r="N15" i="50"/>
  <c r="N19" i="50"/>
  <c r="Q12" i="50"/>
  <c r="M61" i="71" l="1"/>
  <c r="O61" i="71" s="1"/>
  <c r="O79" i="71"/>
  <c r="M61" i="76"/>
  <c r="O61" i="76" s="1"/>
  <c r="O79" i="76"/>
  <c r="E51" i="76"/>
  <c r="D51" i="76"/>
  <c r="F51" i="76"/>
  <c r="G51" i="76"/>
  <c r="C51" i="76"/>
  <c r="H51" i="76"/>
  <c r="I51" i="76"/>
  <c r="J51" i="76"/>
  <c r="K51" i="76"/>
  <c r="L51" i="76"/>
  <c r="M51" i="76"/>
  <c r="N51" i="76"/>
  <c r="H45" i="66"/>
  <c r="I45" i="66"/>
  <c r="J45" i="66"/>
  <c r="K45" i="66"/>
  <c r="M45" i="66"/>
  <c r="N45" i="66"/>
  <c r="L45" i="66"/>
  <c r="D45" i="66"/>
  <c r="C45" i="66"/>
  <c r="E45" i="66"/>
  <c r="F45" i="66"/>
  <c r="G45" i="66"/>
  <c r="O79" i="77"/>
  <c r="C35" i="34"/>
  <c r="C20" i="35"/>
  <c r="J43" i="61"/>
  <c r="J79" i="61" s="1"/>
  <c r="J61" i="61" s="1"/>
  <c r="N60" i="70"/>
  <c r="O60" i="70" s="1"/>
  <c r="O78" i="70"/>
  <c r="E50" i="73"/>
  <c r="H50" i="73"/>
  <c r="C50" i="73"/>
  <c r="L50" i="73"/>
  <c r="D50" i="73"/>
  <c r="K50" i="73"/>
  <c r="G50" i="73"/>
  <c r="N50" i="73"/>
  <c r="F50" i="73"/>
  <c r="I50" i="73"/>
  <c r="M50" i="73"/>
  <c r="J50" i="73"/>
  <c r="K42" i="61"/>
  <c r="K43" i="61" s="1"/>
  <c r="K79" i="61" s="1"/>
  <c r="K61" i="61" s="1"/>
  <c r="O50" i="72"/>
  <c r="N60" i="73"/>
  <c r="O60" i="73" s="1"/>
  <c r="O78" i="73"/>
  <c r="N61" i="74"/>
  <c r="O61" i="74" s="1"/>
  <c r="O79" i="74"/>
  <c r="N60" i="67"/>
  <c r="O60" i="67" s="1"/>
  <c r="O78" i="67"/>
  <c r="N60" i="74"/>
  <c r="O60" i="74" s="1"/>
  <c r="O78" i="74"/>
  <c r="N61" i="70"/>
  <c r="O61" i="70" s="1"/>
  <c r="O79" i="70"/>
  <c r="J50" i="70"/>
  <c r="L50" i="70"/>
  <c r="I50" i="70"/>
  <c r="F50" i="70"/>
  <c r="G50" i="70"/>
  <c r="M50" i="70"/>
  <c r="E50" i="70"/>
  <c r="D50" i="70"/>
  <c r="K50" i="70"/>
  <c r="N50" i="70"/>
  <c r="C50" i="70"/>
  <c r="H50" i="70"/>
  <c r="F50" i="67"/>
  <c r="J50" i="67"/>
  <c r="I50" i="67"/>
  <c r="L50" i="67"/>
  <c r="M50" i="67"/>
  <c r="H50" i="67"/>
  <c r="D50" i="67"/>
  <c r="K50" i="67"/>
  <c r="N50" i="67"/>
  <c r="G50" i="67"/>
  <c r="C50" i="67"/>
  <c r="E50" i="67"/>
  <c r="O50" i="69"/>
  <c r="E50" i="77"/>
  <c r="K50" i="77"/>
  <c r="H50" i="77"/>
  <c r="C50" i="77"/>
  <c r="L50" i="77"/>
  <c r="I50" i="77"/>
  <c r="D50" i="77"/>
  <c r="F50" i="77"/>
  <c r="J50" i="77"/>
  <c r="M50" i="77"/>
  <c r="G50" i="77"/>
  <c r="N50" i="77"/>
  <c r="L41" i="61"/>
  <c r="L18" i="61" s="1"/>
  <c r="K50" i="74"/>
  <c r="H50" i="74"/>
  <c r="E50" i="74"/>
  <c r="C50" i="74"/>
  <c r="I50" i="74"/>
  <c r="G50" i="74"/>
  <c r="L50" i="74"/>
  <c r="N50" i="74"/>
  <c r="J50" i="74"/>
  <c r="D50" i="74"/>
  <c r="M50" i="74"/>
  <c r="F50" i="74"/>
  <c r="N60" i="77"/>
  <c r="O60" i="77" s="1"/>
  <c r="O78" i="77"/>
  <c r="N61" i="73"/>
  <c r="O61" i="73" s="1"/>
  <c r="O79" i="73"/>
  <c r="O50" i="75"/>
  <c r="O61" i="77"/>
  <c r="O50" i="68"/>
  <c r="H60" i="61"/>
  <c r="I65" i="61"/>
  <c r="N61" i="67"/>
  <c r="O61" i="67" s="1"/>
  <c r="O79" i="67"/>
  <c r="H61" i="61"/>
  <c r="G39" i="71"/>
  <c r="E68" i="77"/>
  <c r="G39" i="73"/>
  <c r="E68" i="76"/>
  <c r="E68" i="75"/>
  <c r="E74" i="68"/>
  <c r="F77" i="77"/>
  <c r="G77" i="67"/>
  <c r="F68" i="71"/>
  <c r="E68" i="72"/>
  <c r="F39" i="75"/>
  <c r="F71" i="69"/>
  <c r="F68" i="67"/>
  <c r="G77" i="69"/>
  <c r="F77" i="76"/>
  <c r="I39" i="70"/>
  <c r="I77" i="70" s="1"/>
  <c r="I59" i="70" s="1"/>
  <c r="I68" i="70" s="1"/>
  <c r="I71" i="70" s="1"/>
  <c r="I74" i="70" s="1"/>
  <c r="G59" i="70"/>
  <c r="E74" i="71"/>
  <c r="G68" i="74"/>
  <c r="F59" i="68"/>
  <c r="F74" i="74"/>
  <c r="G39" i="68"/>
  <c r="F71" i="70"/>
  <c r="F68" i="73"/>
  <c r="F39" i="72"/>
  <c r="G59" i="66"/>
  <c r="F71" i="66"/>
  <c r="I31" i="34"/>
  <c r="I31" i="35" s="1"/>
  <c r="J31" i="34"/>
  <c r="J31" i="35" s="1"/>
  <c r="C32" i="34"/>
  <c r="C32" i="35" s="1"/>
  <c r="L31" i="34"/>
  <c r="L31" i="35" s="1"/>
  <c r="H31" i="34"/>
  <c r="H31" i="35" s="1"/>
  <c r="M31" i="34"/>
  <c r="M31" i="35" s="1"/>
  <c r="N31" i="34"/>
  <c r="N31" i="35" s="1"/>
  <c r="G31" i="34"/>
  <c r="G31" i="35" s="1"/>
  <c r="K31" i="34"/>
  <c r="K31" i="35" s="1"/>
  <c r="E31" i="34"/>
  <c r="E31" i="35" s="1"/>
  <c r="C31" i="34"/>
  <c r="C31" i="35" s="1"/>
  <c r="D31" i="34"/>
  <c r="D31" i="35" s="1"/>
  <c r="D14" i="34"/>
  <c r="B65" i="34"/>
  <c r="Q16" i="50"/>
  <c r="Q13" i="50"/>
  <c r="Q21" i="50"/>
  <c r="N10" i="50"/>
  <c r="N16" i="50"/>
  <c r="Q10" i="50"/>
  <c r="Q14" i="50"/>
  <c r="Q17" i="50"/>
  <c r="Q20" i="50"/>
  <c r="N13" i="50"/>
  <c r="N17" i="50"/>
  <c r="N21" i="50"/>
  <c r="D51" i="75" l="1"/>
  <c r="E51" i="75"/>
  <c r="F51" i="75"/>
  <c r="C51" i="75"/>
  <c r="G51" i="75"/>
  <c r="H51" i="75"/>
  <c r="J51" i="75"/>
  <c r="I51" i="75"/>
  <c r="K51" i="75"/>
  <c r="L51" i="75"/>
  <c r="M51" i="75"/>
  <c r="N51" i="75"/>
  <c r="O51" i="76"/>
  <c r="D51" i="68"/>
  <c r="C51" i="68"/>
  <c r="F51" i="68"/>
  <c r="G51" i="68"/>
  <c r="E51" i="68"/>
  <c r="H51" i="68"/>
  <c r="I51" i="68"/>
  <c r="J51" i="68"/>
  <c r="K51" i="68"/>
  <c r="L51" i="68"/>
  <c r="M51" i="68"/>
  <c r="N51" i="68"/>
  <c r="D51" i="69"/>
  <c r="C51" i="69"/>
  <c r="E51" i="69"/>
  <c r="G51" i="69"/>
  <c r="F51" i="69"/>
  <c r="H51" i="69"/>
  <c r="I51" i="69"/>
  <c r="K51" i="69"/>
  <c r="J51" i="69"/>
  <c r="L51" i="69"/>
  <c r="M51" i="69"/>
  <c r="N51" i="69"/>
  <c r="O45" i="66"/>
  <c r="O31" i="35"/>
  <c r="C36" i="34"/>
  <c r="O50" i="74"/>
  <c r="K78" i="61"/>
  <c r="N53" i="61"/>
  <c r="N83" i="61" s="1"/>
  <c r="N65" i="61" s="1"/>
  <c r="O50" i="73"/>
  <c r="O50" i="70"/>
  <c r="L53" i="61"/>
  <c r="O50" i="77"/>
  <c r="O50" i="67"/>
  <c r="M41" i="61"/>
  <c r="M18" i="61" s="1"/>
  <c r="M53" i="61"/>
  <c r="M83" i="61" s="1"/>
  <c r="M65" i="61" s="1"/>
  <c r="L42" i="61"/>
  <c r="L78" i="61" s="1"/>
  <c r="L60" i="61" s="1"/>
  <c r="G71" i="74"/>
  <c r="G59" i="69"/>
  <c r="E71" i="77"/>
  <c r="F77" i="75"/>
  <c r="H39" i="68"/>
  <c r="H77" i="68" s="1"/>
  <c r="H59" i="68" s="1"/>
  <c r="H68" i="68" s="1"/>
  <c r="H71" i="68" s="1"/>
  <c r="H74" i="68" s="1"/>
  <c r="I39" i="74"/>
  <c r="I77" i="74" s="1"/>
  <c r="I59" i="74" s="1"/>
  <c r="I68" i="74" s="1"/>
  <c r="I71" i="74" s="1"/>
  <c r="I74" i="74" s="1"/>
  <c r="I45" i="74"/>
  <c r="E71" i="72"/>
  <c r="E71" i="75"/>
  <c r="I39" i="67"/>
  <c r="I77" i="67" s="1"/>
  <c r="I59" i="67" s="1"/>
  <c r="I68" i="67" s="1"/>
  <c r="I71" i="67" s="1"/>
  <c r="I74" i="67" s="1"/>
  <c r="G77" i="68"/>
  <c r="F59" i="77"/>
  <c r="F59" i="76"/>
  <c r="F71" i="71"/>
  <c r="E71" i="76"/>
  <c r="G39" i="76"/>
  <c r="F77" i="72"/>
  <c r="F71" i="67"/>
  <c r="G68" i="70"/>
  <c r="F74" i="69"/>
  <c r="F74" i="70"/>
  <c r="F71" i="73"/>
  <c r="G59" i="67"/>
  <c r="G77" i="73"/>
  <c r="F68" i="68"/>
  <c r="G45" i="72"/>
  <c r="H39" i="69"/>
  <c r="H77" i="69" s="1"/>
  <c r="H59" i="69" s="1"/>
  <c r="H68" i="69" s="1"/>
  <c r="H71" i="69" s="1"/>
  <c r="H74" i="69" s="1"/>
  <c r="G77" i="71"/>
  <c r="F74" i="66"/>
  <c r="H39" i="66"/>
  <c r="H77" i="66" s="1"/>
  <c r="H59" i="66" s="1"/>
  <c r="H68" i="66" s="1"/>
  <c r="H71" i="66" s="1"/>
  <c r="H74" i="66" s="1"/>
  <c r="G68" i="66"/>
  <c r="P15" i="50"/>
  <c r="P11" i="50"/>
  <c r="O26" i="61"/>
  <c r="O25" i="61"/>
  <c r="E14" i="34"/>
  <c r="D16" i="34"/>
  <c r="O51" i="69" l="1"/>
  <c r="E51" i="77"/>
  <c r="D51" i="77"/>
  <c r="C51" i="77"/>
  <c r="F51" i="77"/>
  <c r="G51" i="77"/>
  <c r="H51" i="77"/>
  <c r="I51" i="77"/>
  <c r="J51" i="77"/>
  <c r="K51" i="77"/>
  <c r="L51" i="77"/>
  <c r="M51" i="77"/>
  <c r="N51" i="77"/>
  <c r="O51" i="75"/>
  <c r="O51" i="68"/>
  <c r="C51" i="70"/>
  <c r="D51" i="70"/>
  <c r="E51" i="70"/>
  <c r="F51" i="70"/>
  <c r="G51" i="70"/>
  <c r="I51" i="70"/>
  <c r="H51" i="70"/>
  <c r="J51" i="70"/>
  <c r="K51" i="70"/>
  <c r="L51" i="70"/>
  <c r="M51" i="70"/>
  <c r="N51" i="70"/>
  <c r="D51" i="67"/>
  <c r="C51" i="67"/>
  <c r="E51" i="67"/>
  <c r="F51" i="67"/>
  <c r="G51" i="67"/>
  <c r="H51" i="67"/>
  <c r="I51" i="67"/>
  <c r="J51" i="67"/>
  <c r="K51" i="67"/>
  <c r="L51" i="67"/>
  <c r="M51" i="67"/>
  <c r="N51" i="67"/>
  <c r="C37" i="34"/>
  <c r="C39" i="34"/>
  <c r="C77" i="34" s="1"/>
  <c r="J39" i="70"/>
  <c r="J77" i="70" s="1"/>
  <c r="J59" i="70" s="1"/>
  <c r="J68" i="70" s="1"/>
  <c r="J71" i="70" s="1"/>
  <c r="J74" i="70" s="1"/>
  <c r="N41" i="61"/>
  <c r="N18" i="61" s="1"/>
  <c r="O18" i="61" s="1"/>
  <c r="O31" i="61"/>
  <c r="O32" i="61"/>
  <c r="L43" i="61"/>
  <c r="L79" i="61" s="1"/>
  <c r="M42" i="61"/>
  <c r="M78" i="61" s="1"/>
  <c r="M60" i="61" s="1"/>
  <c r="I39" i="69"/>
  <c r="I77" i="69" s="1"/>
  <c r="I59" i="69" s="1"/>
  <c r="I68" i="69" s="1"/>
  <c r="I71" i="69" s="1"/>
  <c r="I74" i="69" s="1"/>
  <c r="O33" i="61"/>
  <c r="L83" i="61"/>
  <c r="O53" i="61"/>
  <c r="K60" i="61"/>
  <c r="H39" i="73"/>
  <c r="H77" i="73" s="1"/>
  <c r="H59" i="73" s="1"/>
  <c r="H68" i="73" s="1"/>
  <c r="H71" i="73" s="1"/>
  <c r="H74" i="73" s="1"/>
  <c r="H45" i="73"/>
  <c r="F71" i="68"/>
  <c r="F74" i="73"/>
  <c r="E74" i="72"/>
  <c r="F59" i="75"/>
  <c r="H39" i="71"/>
  <c r="H77" i="71" s="1"/>
  <c r="H59" i="71" s="1"/>
  <c r="H68" i="71" s="1"/>
  <c r="H71" i="71" s="1"/>
  <c r="H74" i="71" s="1"/>
  <c r="H45" i="71"/>
  <c r="F74" i="67"/>
  <c r="F74" i="71"/>
  <c r="G59" i="68"/>
  <c r="G59" i="73"/>
  <c r="E74" i="77"/>
  <c r="F59" i="72"/>
  <c r="F68" i="76"/>
  <c r="J39" i="74"/>
  <c r="J77" i="74" s="1"/>
  <c r="J59" i="74" s="1"/>
  <c r="J68" i="74" s="1"/>
  <c r="J71" i="74" s="1"/>
  <c r="J74" i="74" s="1"/>
  <c r="J45" i="74"/>
  <c r="E74" i="76"/>
  <c r="G68" i="67"/>
  <c r="G68" i="69"/>
  <c r="G59" i="71"/>
  <c r="G39" i="72"/>
  <c r="G39" i="77"/>
  <c r="G77" i="76"/>
  <c r="F68" i="77"/>
  <c r="G71" i="70"/>
  <c r="E74" i="75"/>
  <c r="G74" i="74"/>
  <c r="G71" i="66"/>
  <c r="D20" i="34"/>
  <c r="O28" i="35"/>
  <c r="D33" i="34"/>
  <c r="D33" i="35" s="1"/>
  <c r="D32" i="34"/>
  <c r="D32" i="35" s="1"/>
  <c r="F14" i="34"/>
  <c r="E16" i="34"/>
  <c r="O51" i="77" l="1"/>
  <c r="O51" i="70"/>
  <c r="O51" i="67"/>
  <c r="D35" i="34"/>
  <c r="D36" i="34" s="1"/>
  <c r="D20" i="35"/>
  <c r="K39" i="70"/>
  <c r="K77" i="70" s="1"/>
  <c r="K59" i="70" s="1"/>
  <c r="K68" i="70" s="1"/>
  <c r="K71" i="70" s="1"/>
  <c r="K74" i="70" s="1"/>
  <c r="M43" i="61"/>
  <c r="M79" i="61" s="1"/>
  <c r="M61" i="61" s="1"/>
  <c r="L61" i="61"/>
  <c r="K39" i="74"/>
  <c r="K77" i="74" s="1"/>
  <c r="K59" i="74" s="1"/>
  <c r="K68" i="74" s="1"/>
  <c r="K71" i="74" s="1"/>
  <c r="K74" i="74" s="1"/>
  <c r="L65" i="61"/>
  <c r="O83" i="61"/>
  <c r="N42" i="61"/>
  <c r="N43" i="61" s="1"/>
  <c r="O41" i="61"/>
  <c r="F71" i="77"/>
  <c r="G59" i="76"/>
  <c r="G71" i="69"/>
  <c r="G39" i="75"/>
  <c r="I39" i="68"/>
  <c r="I77" i="68" s="1"/>
  <c r="I59" i="68" s="1"/>
  <c r="I68" i="68" s="1"/>
  <c r="I71" i="68" s="1"/>
  <c r="I74" i="68" s="1"/>
  <c r="J39" i="67"/>
  <c r="J77" i="67" s="1"/>
  <c r="J59" i="67" s="1"/>
  <c r="J68" i="67" s="1"/>
  <c r="J71" i="67" s="1"/>
  <c r="J74" i="67" s="1"/>
  <c r="I39" i="71"/>
  <c r="I77" i="71" s="1"/>
  <c r="I59" i="71" s="1"/>
  <c r="I68" i="71" s="1"/>
  <c r="I71" i="71" s="1"/>
  <c r="I74" i="71" s="1"/>
  <c r="I45" i="71"/>
  <c r="F68" i="72"/>
  <c r="G77" i="77"/>
  <c r="K45" i="74"/>
  <c r="F74" i="68"/>
  <c r="G68" i="73"/>
  <c r="H39" i="77"/>
  <c r="H77" i="77" s="1"/>
  <c r="H59" i="77" s="1"/>
  <c r="H68" i="77" s="1"/>
  <c r="H71" i="77" s="1"/>
  <c r="H74" i="77" s="1"/>
  <c r="G68" i="68"/>
  <c r="G68" i="71"/>
  <c r="G77" i="72"/>
  <c r="F71" i="76"/>
  <c r="H39" i="76"/>
  <c r="H77" i="76" s="1"/>
  <c r="H59" i="76" s="1"/>
  <c r="H68" i="76" s="1"/>
  <c r="H71" i="76" s="1"/>
  <c r="H74" i="76" s="1"/>
  <c r="F68" i="75"/>
  <c r="C35" i="35"/>
  <c r="G74" i="70"/>
  <c r="G71" i="67"/>
  <c r="I39" i="66"/>
  <c r="I77" i="66" s="1"/>
  <c r="I59" i="66" s="1"/>
  <c r="I68" i="66" s="1"/>
  <c r="I71" i="66" s="1"/>
  <c r="I74" i="66" s="1"/>
  <c r="G74" i="66"/>
  <c r="E20" i="34"/>
  <c r="E20" i="35" s="1"/>
  <c r="S15" i="50"/>
  <c r="S11" i="50"/>
  <c r="E33" i="34"/>
  <c r="E33" i="35" s="1"/>
  <c r="D53" i="34"/>
  <c r="D53" i="35" s="1"/>
  <c r="E32" i="34"/>
  <c r="E32" i="35" s="1"/>
  <c r="G14" i="34"/>
  <c r="F16" i="34"/>
  <c r="AD18" i="50"/>
  <c r="AE18" i="50" l="1"/>
  <c r="O65" i="61"/>
  <c r="D39" i="34"/>
  <c r="L39" i="70"/>
  <c r="L77" i="70" s="1"/>
  <c r="L59" i="70" s="1"/>
  <c r="L68" i="70" s="1"/>
  <c r="L71" i="70" s="1"/>
  <c r="L74" i="70" s="1"/>
  <c r="J39" i="66"/>
  <c r="J77" i="66" s="1"/>
  <c r="J59" i="66" s="1"/>
  <c r="J68" i="66" s="1"/>
  <c r="J71" i="66" s="1"/>
  <c r="J74" i="66" s="1"/>
  <c r="N78" i="61"/>
  <c r="O42" i="61"/>
  <c r="N79" i="61"/>
  <c r="O43" i="61"/>
  <c r="I39" i="77"/>
  <c r="I77" i="77" s="1"/>
  <c r="I59" i="77" s="1"/>
  <c r="I68" i="77" s="1"/>
  <c r="I71" i="77" s="1"/>
  <c r="I74" i="77" s="1"/>
  <c r="K39" i="67"/>
  <c r="K77" i="67" s="1"/>
  <c r="K59" i="67" s="1"/>
  <c r="K68" i="67" s="1"/>
  <c r="K71" i="67" s="1"/>
  <c r="K74" i="67" s="1"/>
  <c r="G71" i="68"/>
  <c r="G68" i="76"/>
  <c r="G74" i="69"/>
  <c r="G59" i="72"/>
  <c r="I39" i="73"/>
  <c r="I77" i="73" s="1"/>
  <c r="I59" i="73" s="1"/>
  <c r="I68" i="73" s="1"/>
  <c r="I71" i="73" s="1"/>
  <c r="I74" i="73" s="1"/>
  <c r="I45" i="73"/>
  <c r="F71" i="75"/>
  <c r="J39" i="69"/>
  <c r="J77" i="69" s="1"/>
  <c r="J59" i="69" s="1"/>
  <c r="J68" i="69" s="1"/>
  <c r="J71" i="69" s="1"/>
  <c r="J74" i="69" s="1"/>
  <c r="G77" i="75"/>
  <c r="H39" i="72"/>
  <c r="H77" i="72" s="1"/>
  <c r="H59" i="72" s="1"/>
  <c r="H68" i="72" s="1"/>
  <c r="H71" i="72" s="1"/>
  <c r="H74" i="72" s="1"/>
  <c r="H45" i="72"/>
  <c r="F71" i="72"/>
  <c r="G71" i="73"/>
  <c r="G59" i="77"/>
  <c r="G74" i="67"/>
  <c r="G71" i="71"/>
  <c r="F74" i="77"/>
  <c r="F74" i="76"/>
  <c r="D37" i="34"/>
  <c r="F20" i="34"/>
  <c r="F20" i="35" s="1"/>
  <c r="D83" i="34"/>
  <c r="D83" i="35" s="1"/>
  <c r="F33" i="34"/>
  <c r="F33" i="35" s="1"/>
  <c r="E53" i="34"/>
  <c r="E53" i="35" s="1"/>
  <c r="AF19" i="50"/>
  <c r="F32" i="34"/>
  <c r="F32" i="35" s="1"/>
  <c r="H14" i="34"/>
  <c r="G16" i="34"/>
  <c r="D77" i="34" l="1"/>
  <c r="D59" i="34" s="1"/>
  <c r="C37" i="35"/>
  <c r="C36" i="35"/>
  <c r="K39" i="66"/>
  <c r="K77" i="66" s="1"/>
  <c r="K59" i="66" s="1"/>
  <c r="K68" i="66" s="1"/>
  <c r="K71" i="66" s="1"/>
  <c r="K74" i="66" s="1"/>
  <c r="K39" i="69"/>
  <c r="K77" i="69" s="1"/>
  <c r="K59" i="69" s="1"/>
  <c r="K68" i="69" s="1"/>
  <c r="K71" i="69" s="1"/>
  <c r="K74" i="69" s="1"/>
  <c r="J39" i="77"/>
  <c r="J77" i="77" s="1"/>
  <c r="J59" i="77" s="1"/>
  <c r="J68" i="77" s="1"/>
  <c r="J71" i="77" s="1"/>
  <c r="J74" i="77" s="1"/>
  <c r="N61" i="61"/>
  <c r="O61" i="61" s="1"/>
  <c r="O79" i="61"/>
  <c r="N60" i="61"/>
  <c r="O60" i="61" s="1"/>
  <c r="O78" i="61"/>
  <c r="G68" i="77"/>
  <c r="G59" i="75"/>
  <c r="F74" i="75"/>
  <c r="G68" i="72"/>
  <c r="K50" i="61"/>
  <c r="C50" i="61"/>
  <c r="J50" i="61"/>
  <c r="I50" i="61"/>
  <c r="H50" i="61"/>
  <c r="G50" i="61"/>
  <c r="M50" i="61"/>
  <c r="E50" i="61"/>
  <c r="N50" i="61"/>
  <c r="L50" i="61"/>
  <c r="D50" i="61"/>
  <c r="F50" i="61"/>
  <c r="G74" i="71"/>
  <c r="G74" i="73"/>
  <c r="C39" i="61"/>
  <c r="C39" i="35" s="1"/>
  <c r="G71" i="76"/>
  <c r="L39" i="74"/>
  <c r="L77" i="74" s="1"/>
  <c r="L59" i="74" s="1"/>
  <c r="L68" i="74" s="1"/>
  <c r="L71" i="74" s="1"/>
  <c r="L74" i="74" s="1"/>
  <c r="L45" i="74"/>
  <c r="H39" i="75"/>
  <c r="H77" i="75" s="1"/>
  <c r="H59" i="75" s="1"/>
  <c r="H68" i="75" s="1"/>
  <c r="H71" i="75" s="1"/>
  <c r="H74" i="75" s="1"/>
  <c r="J39" i="68"/>
  <c r="J77" i="68" s="1"/>
  <c r="J59" i="68" s="1"/>
  <c r="J68" i="68" s="1"/>
  <c r="J71" i="68" s="1"/>
  <c r="J74" i="68" s="1"/>
  <c r="I39" i="76"/>
  <c r="I77" i="76" s="1"/>
  <c r="I59" i="76" s="1"/>
  <c r="I68" i="76" s="1"/>
  <c r="I71" i="76" s="1"/>
  <c r="I74" i="76" s="1"/>
  <c r="F74" i="72"/>
  <c r="M39" i="70"/>
  <c r="M77" i="70" s="1"/>
  <c r="M59" i="70" s="1"/>
  <c r="M68" i="70" s="1"/>
  <c r="M71" i="70" s="1"/>
  <c r="M74" i="70" s="1"/>
  <c r="J39" i="71"/>
  <c r="J77" i="71" s="1"/>
  <c r="J59" i="71" s="1"/>
  <c r="J68" i="71" s="1"/>
  <c r="J71" i="71" s="1"/>
  <c r="J74" i="71" s="1"/>
  <c r="J45" i="71"/>
  <c r="G74" i="68"/>
  <c r="E35" i="34"/>
  <c r="G20" i="34"/>
  <c r="G20" i="35" s="1"/>
  <c r="AF21" i="50"/>
  <c r="K21" i="50"/>
  <c r="AF20" i="50"/>
  <c r="D65" i="34"/>
  <c r="D65" i="35" s="1"/>
  <c r="E83" i="34"/>
  <c r="E83" i="35" s="1"/>
  <c r="G33" i="34"/>
  <c r="G33" i="35" s="1"/>
  <c r="F53" i="34"/>
  <c r="F53" i="35" s="1"/>
  <c r="J21" i="50"/>
  <c r="AE20" i="50"/>
  <c r="O19" i="50"/>
  <c r="G32" i="34"/>
  <c r="G32" i="35" s="1"/>
  <c r="I14" i="34"/>
  <c r="H16" i="34"/>
  <c r="N18" i="50"/>
  <c r="Q18" i="50"/>
  <c r="O18" i="50" l="1"/>
  <c r="D35" i="35"/>
  <c r="L39" i="66"/>
  <c r="L77" i="66" s="1"/>
  <c r="L59" i="66" s="1"/>
  <c r="L68" i="66" s="1"/>
  <c r="L71" i="66" s="1"/>
  <c r="L74" i="66" s="1"/>
  <c r="L39" i="69"/>
  <c r="L77" i="69" s="1"/>
  <c r="L59" i="69" s="1"/>
  <c r="L68" i="69" s="1"/>
  <c r="L71" i="69" s="1"/>
  <c r="L74" i="69" s="1"/>
  <c r="J39" i="76"/>
  <c r="J77" i="76" s="1"/>
  <c r="J59" i="76" s="1"/>
  <c r="J68" i="76" s="1"/>
  <c r="J71" i="76" s="1"/>
  <c r="J74" i="76" s="1"/>
  <c r="G74" i="76"/>
  <c r="L39" i="67"/>
  <c r="L77" i="67" s="1"/>
  <c r="L59" i="67" s="1"/>
  <c r="L68" i="67" s="1"/>
  <c r="L71" i="67" s="1"/>
  <c r="L74" i="67" s="1"/>
  <c r="J39" i="73"/>
  <c r="J77" i="73" s="1"/>
  <c r="J59" i="73" s="1"/>
  <c r="J68" i="73" s="1"/>
  <c r="J71" i="73" s="1"/>
  <c r="J74" i="73" s="1"/>
  <c r="J45" i="73"/>
  <c r="I39" i="72"/>
  <c r="I77" i="72" s="1"/>
  <c r="I59" i="72" s="1"/>
  <c r="I68" i="72" s="1"/>
  <c r="I71" i="72" s="1"/>
  <c r="I74" i="72" s="1"/>
  <c r="I45" i="72"/>
  <c r="C77" i="61"/>
  <c r="C77" i="35" s="1"/>
  <c r="O50" i="61"/>
  <c r="G68" i="75"/>
  <c r="G71" i="77"/>
  <c r="G71" i="72"/>
  <c r="AA19" i="50"/>
  <c r="E36" i="34"/>
  <c r="H20" i="34"/>
  <c r="H20" i="35" s="1"/>
  <c r="F83" i="34"/>
  <c r="F83" i="35" s="1"/>
  <c r="E65" i="34"/>
  <c r="E65" i="35" s="1"/>
  <c r="H33" i="34"/>
  <c r="H33" i="35" s="1"/>
  <c r="G53" i="34"/>
  <c r="G53" i="35" s="1"/>
  <c r="P19" i="50"/>
  <c r="Z18" i="50"/>
  <c r="R18" i="50"/>
  <c r="R19" i="50"/>
  <c r="H32" i="34"/>
  <c r="H32" i="35" s="1"/>
  <c r="J14" i="34"/>
  <c r="I16" i="34"/>
  <c r="K51" i="61" l="1"/>
  <c r="H51" i="61"/>
  <c r="E51" i="61"/>
  <c r="C51" i="61"/>
  <c r="G51" i="61"/>
  <c r="L51" i="61"/>
  <c r="J51" i="61"/>
  <c r="D51" i="61"/>
  <c r="I51" i="61"/>
  <c r="F51" i="61"/>
  <c r="M51" i="61"/>
  <c r="N51" i="61"/>
  <c r="D36" i="35"/>
  <c r="K39" i="73"/>
  <c r="K77" i="73" s="1"/>
  <c r="K59" i="73" s="1"/>
  <c r="K68" i="73" s="1"/>
  <c r="K71" i="73" s="1"/>
  <c r="K74" i="73" s="1"/>
  <c r="AF18" i="50"/>
  <c r="K39" i="76"/>
  <c r="K77" i="76" s="1"/>
  <c r="K59" i="76" s="1"/>
  <c r="K68" i="76" s="1"/>
  <c r="K71" i="76" s="1"/>
  <c r="K74" i="76" s="1"/>
  <c r="J39" i="72"/>
  <c r="J77" i="72" s="1"/>
  <c r="J59" i="72" s="1"/>
  <c r="J68" i="72" s="1"/>
  <c r="J71" i="72" s="1"/>
  <c r="J74" i="72" s="1"/>
  <c r="K39" i="71"/>
  <c r="K77" i="71" s="1"/>
  <c r="K59" i="71" s="1"/>
  <c r="K68" i="71" s="1"/>
  <c r="K71" i="71" s="1"/>
  <c r="K74" i="71" s="1"/>
  <c r="K39" i="68"/>
  <c r="K77" i="68" s="1"/>
  <c r="K59" i="68" s="1"/>
  <c r="K68" i="68" s="1"/>
  <c r="K71" i="68" s="1"/>
  <c r="K74" i="68" s="1"/>
  <c r="G71" i="75"/>
  <c r="K39" i="77"/>
  <c r="K77" i="77" s="1"/>
  <c r="K59" i="77" s="1"/>
  <c r="K68" i="77" s="1"/>
  <c r="K71" i="77" s="1"/>
  <c r="K74" i="77" s="1"/>
  <c r="J45" i="72"/>
  <c r="G74" i="72"/>
  <c r="G74" i="77"/>
  <c r="O35" i="70"/>
  <c r="C59" i="61"/>
  <c r="D39" i="61"/>
  <c r="D39" i="35" s="1"/>
  <c r="I39" i="75"/>
  <c r="I77" i="75" s="1"/>
  <c r="I59" i="75" s="1"/>
  <c r="I68" i="75" s="1"/>
  <c r="I71" i="75" s="1"/>
  <c r="I74" i="75" s="1"/>
  <c r="K45" i="73"/>
  <c r="M39" i="74"/>
  <c r="M77" i="74" s="1"/>
  <c r="M59" i="74" s="1"/>
  <c r="M68" i="74" s="1"/>
  <c r="M71" i="74" s="1"/>
  <c r="M74" i="74" s="1"/>
  <c r="M45" i="74"/>
  <c r="Z21" i="50"/>
  <c r="W11" i="50"/>
  <c r="E39" i="34"/>
  <c r="E37" i="34"/>
  <c r="I20" i="34"/>
  <c r="I20" i="35" s="1"/>
  <c r="F65" i="34"/>
  <c r="F65" i="35" s="1"/>
  <c r="G83" i="34"/>
  <c r="G83" i="35" s="1"/>
  <c r="P18" i="50"/>
  <c r="I33" i="34"/>
  <c r="I33" i="35" s="1"/>
  <c r="H53" i="34"/>
  <c r="H53" i="35" s="1"/>
  <c r="S19" i="50"/>
  <c r="K14" i="34"/>
  <c r="J16" i="34"/>
  <c r="O51" i="61" l="1"/>
  <c r="D37" i="35"/>
  <c r="E77" i="34"/>
  <c r="E59" i="34" s="1"/>
  <c r="F35" i="34"/>
  <c r="L39" i="76"/>
  <c r="L77" i="76" s="1"/>
  <c r="L59" i="76" s="1"/>
  <c r="L68" i="76" s="1"/>
  <c r="L71" i="76" s="1"/>
  <c r="L74" i="76" s="1"/>
  <c r="L39" i="73"/>
  <c r="L77" i="73" s="1"/>
  <c r="L59" i="73" s="1"/>
  <c r="L68" i="73" s="1"/>
  <c r="L71" i="73" s="1"/>
  <c r="L74" i="73" s="1"/>
  <c r="K39" i="72"/>
  <c r="K77" i="72" s="1"/>
  <c r="K59" i="72" s="1"/>
  <c r="K68" i="72" s="1"/>
  <c r="K71" i="72" s="1"/>
  <c r="K74" i="72" s="1"/>
  <c r="G74" i="75"/>
  <c r="D77" i="61"/>
  <c r="D77" i="35" s="1"/>
  <c r="K45" i="72"/>
  <c r="C68" i="61"/>
  <c r="K45" i="71"/>
  <c r="M39" i="67"/>
  <c r="M77" i="67" s="1"/>
  <c r="M59" i="67" s="1"/>
  <c r="M68" i="67" s="1"/>
  <c r="M71" i="67" s="1"/>
  <c r="M74" i="67" s="1"/>
  <c r="L45" i="73"/>
  <c r="N39" i="70"/>
  <c r="O36" i="70"/>
  <c r="O37" i="70"/>
  <c r="M39" i="69"/>
  <c r="M77" i="69" s="1"/>
  <c r="M59" i="69" s="1"/>
  <c r="M68" i="69" s="1"/>
  <c r="M71" i="69" s="1"/>
  <c r="M74" i="69" s="1"/>
  <c r="X19" i="50"/>
  <c r="X14" i="50"/>
  <c r="W21" i="50"/>
  <c r="M39" i="66"/>
  <c r="M77" i="66" s="1"/>
  <c r="M59" i="66" s="1"/>
  <c r="M68" i="66" s="1"/>
  <c r="M71" i="66" s="1"/>
  <c r="M74" i="66" s="1"/>
  <c r="J20" i="34"/>
  <c r="J20" i="35" s="1"/>
  <c r="P21" i="50"/>
  <c r="P20" i="50"/>
  <c r="H83" i="34"/>
  <c r="H83" i="35" s="1"/>
  <c r="G65" i="34"/>
  <c r="G65" i="35" s="1"/>
  <c r="I53" i="34"/>
  <c r="I53" i="35" s="1"/>
  <c r="J33" i="34"/>
  <c r="J33" i="35" s="1"/>
  <c r="O20" i="50"/>
  <c r="O21" i="50"/>
  <c r="L14" i="34"/>
  <c r="K16" i="34"/>
  <c r="E35" i="35" l="1"/>
  <c r="F36" i="34"/>
  <c r="F37" i="34" s="1"/>
  <c r="O35" i="69"/>
  <c r="M39" i="73"/>
  <c r="M77" i="73" s="1"/>
  <c r="M59" i="73" s="1"/>
  <c r="M68" i="73" s="1"/>
  <c r="M71" i="73" s="1"/>
  <c r="M74" i="73" s="1"/>
  <c r="J39" i="75"/>
  <c r="J77" i="75" s="1"/>
  <c r="J59" i="75" s="1"/>
  <c r="J68" i="75" s="1"/>
  <c r="J71" i="75" s="1"/>
  <c r="J74" i="75" s="1"/>
  <c r="M39" i="76"/>
  <c r="M77" i="76" s="1"/>
  <c r="M59" i="76" s="1"/>
  <c r="M68" i="76" s="1"/>
  <c r="M71" i="76" s="1"/>
  <c r="M74" i="76" s="1"/>
  <c r="L39" i="77"/>
  <c r="L77" i="77" s="1"/>
  <c r="L59" i="77" s="1"/>
  <c r="L68" i="77" s="1"/>
  <c r="L71" i="77" s="1"/>
  <c r="L74" i="77" s="1"/>
  <c r="C71" i="61"/>
  <c r="N77" i="70"/>
  <c r="O39" i="70"/>
  <c r="D59" i="61"/>
  <c r="D59" i="35" s="1"/>
  <c r="L39" i="71"/>
  <c r="L77" i="71" s="1"/>
  <c r="L59" i="71" s="1"/>
  <c r="L68" i="71" s="1"/>
  <c r="L71" i="71" s="1"/>
  <c r="L74" i="71" s="1"/>
  <c r="O37" i="74"/>
  <c r="O35" i="74"/>
  <c r="L39" i="68"/>
  <c r="L77" i="68" s="1"/>
  <c r="L59" i="68" s="1"/>
  <c r="L68" i="68" s="1"/>
  <c r="L71" i="68" s="1"/>
  <c r="L74" i="68" s="1"/>
  <c r="Z20" i="50"/>
  <c r="X18" i="50"/>
  <c r="K20" i="34"/>
  <c r="K20" i="35" s="1"/>
  <c r="S18" i="50"/>
  <c r="AA18" i="50"/>
  <c r="S21" i="50"/>
  <c r="S20" i="50"/>
  <c r="I83" i="34"/>
  <c r="I83" i="35" s="1"/>
  <c r="H65" i="34"/>
  <c r="H65" i="35" s="1"/>
  <c r="K33" i="34"/>
  <c r="K33" i="35" s="1"/>
  <c r="J53" i="34"/>
  <c r="J53" i="35" s="1"/>
  <c r="R21" i="50"/>
  <c r="M14" i="34"/>
  <c r="L16" i="34"/>
  <c r="F39" i="34" l="1"/>
  <c r="F77" i="34" s="1"/>
  <c r="F59" i="34" s="1"/>
  <c r="O37" i="69"/>
  <c r="G35" i="34"/>
  <c r="G36" i="34" s="1"/>
  <c r="K39" i="75"/>
  <c r="K77" i="75" s="1"/>
  <c r="K59" i="75" s="1"/>
  <c r="K68" i="75" s="1"/>
  <c r="K71" i="75" s="1"/>
  <c r="K74" i="75" s="1"/>
  <c r="O35" i="73"/>
  <c r="L44" i="70"/>
  <c r="D44" i="70"/>
  <c r="K44" i="70"/>
  <c r="C44" i="70"/>
  <c r="J44" i="70"/>
  <c r="H44" i="70"/>
  <c r="N44" i="70"/>
  <c r="F44" i="70"/>
  <c r="E44" i="70"/>
  <c r="I44" i="70"/>
  <c r="M44" i="70"/>
  <c r="G44" i="70"/>
  <c r="C74" i="61"/>
  <c r="N45" i="74"/>
  <c r="O45" i="74" s="1"/>
  <c r="N59" i="70"/>
  <c r="O77" i="70"/>
  <c r="N39" i="74"/>
  <c r="O36" i="74"/>
  <c r="L45" i="71"/>
  <c r="D68" i="61"/>
  <c r="L39" i="72"/>
  <c r="L77" i="72" s="1"/>
  <c r="L59" i="72" s="1"/>
  <c r="L68" i="72" s="1"/>
  <c r="L71" i="72" s="1"/>
  <c r="L74" i="72" s="1"/>
  <c r="M45" i="73"/>
  <c r="O37" i="67"/>
  <c r="O35" i="67"/>
  <c r="N45" i="73"/>
  <c r="R20" i="50"/>
  <c r="W12" i="50"/>
  <c r="W16" i="50"/>
  <c r="O37" i="66"/>
  <c r="O35" i="66"/>
  <c r="L20" i="34"/>
  <c r="L20" i="35" s="1"/>
  <c r="I65" i="34"/>
  <c r="I65" i="35" s="1"/>
  <c r="J83" i="34"/>
  <c r="J83" i="35" s="1"/>
  <c r="K53" i="34"/>
  <c r="K53" i="35" s="1"/>
  <c r="L33" i="34"/>
  <c r="L33" i="35" s="1"/>
  <c r="N14" i="34"/>
  <c r="M16" i="34"/>
  <c r="I13" i="50"/>
  <c r="E36" i="35" l="1"/>
  <c r="E39" i="61"/>
  <c r="L39" i="75"/>
  <c r="L77" i="75" s="1"/>
  <c r="L59" i="75" s="1"/>
  <c r="L68" i="75" s="1"/>
  <c r="L71" i="75" s="1"/>
  <c r="L74" i="75" s="1"/>
  <c r="O36" i="69"/>
  <c r="N39" i="69"/>
  <c r="N77" i="69" s="1"/>
  <c r="O37" i="73"/>
  <c r="O35" i="76"/>
  <c r="G37" i="34"/>
  <c r="O45" i="73"/>
  <c r="N39" i="67"/>
  <c r="O36" i="67"/>
  <c r="D71" i="61"/>
  <c r="N77" i="74"/>
  <c r="O39" i="74"/>
  <c r="G44" i="69"/>
  <c r="N44" i="69"/>
  <c r="F44" i="69"/>
  <c r="M44" i="69"/>
  <c r="E44" i="69"/>
  <c r="L44" i="69"/>
  <c r="D44" i="69"/>
  <c r="K44" i="69"/>
  <c r="C44" i="69"/>
  <c r="I44" i="69"/>
  <c r="J44" i="69"/>
  <c r="H44" i="69"/>
  <c r="O44" i="70"/>
  <c r="M39" i="68"/>
  <c r="M77" i="68" s="1"/>
  <c r="M59" i="68" s="1"/>
  <c r="M68" i="68" s="1"/>
  <c r="M71" i="68" s="1"/>
  <c r="M74" i="68" s="1"/>
  <c r="N39" i="76"/>
  <c r="O36" i="76"/>
  <c r="M39" i="71"/>
  <c r="M77" i="71" s="1"/>
  <c r="M59" i="71" s="1"/>
  <c r="M68" i="71" s="1"/>
  <c r="M71" i="71" s="1"/>
  <c r="M74" i="71" s="1"/>
  <c r="L45" i="72"/>
  <c r="O37" i="76"/>
  <c r="N68" i="70"/>
  <c r="O59" i="70"/>
  <c r="M39" i="77"/>
  <c r="M77" i="77" s="1"/>
  <c r="M59" i="77" s="1"/>
  <c r="M68" i="77" s="1"/>
  <c r="M71" i="77" s="1"/>
  <c r="M74" i="77" s="1"/>
  <c r="J44" i="74"/>
  <c r="I44" i="74"/>
  <c r="N44" i="74"/>
  <c r="F44" i="74"/>
  <c r="D44" i="74"/>
  <c r="C44" i="74"/>
  <c r="M44" i="74"/>
  <c r="L44" i="74"/>
  <c r="K44" i="74"/>
  <c r="G44" i="74"/>
  <c r="E44" i="74"/>
  <c r="H44" i="74"/>
  <c r="W20" i="50"/>
  <c r="W17" i="50"/>
  <c r="X10" i="50"/>
  <c r="N39" i="66"/>
  <c r="O36" i="66"/>
  <c r="G39" i="34"/>
  <c r="M20" i="34"/>
  <c r="M20" i="35" s="1"/>
  <c r="J65" i="34"/>
  <c r="J65" i="35" s="1"/>
  <c r="K83" i="34"/>
  <c r="K83" i="35" s="1"/>
  <c r="M33" i="34"/>
  <c r="M33" i="35" s="1"/>
  <c r="L53" i="34"/>
  <c r="L53" i="35" s="1"/>
  <c r="N16" i="34"/>
  <c r="G3" i="35"/>
  <c r="A10" i="34"/>
  <c r="H45" i="70" l="1"/>
  <c r="I45" i="70"/>
  <c r="J45" i="70"/>
  <c r="K45" i="70"/>
  <c r="L45" i="70"/>
  <c r="M45" i="70"/>
  <c r="N45" i="70"/>
  <c r="E39" i="35"/>
  <c r="E77" i="61"/>
  <c r="E37" i="35"/>
  <c r="C45" i="70"/>
  <c r="D45" i="70"/>
  <c r="E45" i="70"/>
  <c r="F45" i="70"/>
  <c r="G45" i="70"/>
  <c r="O36" i="73"/>
  <c r="N39" i="73"/>
  <c r="N77" i="73" s="1"/>
  <c r="O39" i="69"/>
  <c r="G77" i="34"/>
  <c r="G59" i="34" s="1"/>
  <c r="H35" i="34"/>
  <c r="O37" i="77"/>
  <c r="O35" i="68"/>
  <c r="M39" i="72"/>
  <c r="M77" i="72" s="1"/>
  <c r="M59" i="72" s="1"/>
  <c r="M68" i="72" s="1"/>
  <c r="M71" i="72" s="1"/>
  <c r="M74" i="72" s="1"/>
  <c r="N59" i="74"/>
  <c r="O77" i="74"/>
  <c r="G44" i="73"/>
  <c r="N44" i="73"/>
  <c r="F44" i="73"/>
  <c r="M44" i="73"/>
  <c r="E44" i="73"/>
  <c r="H44" i="73"/>
  <c r="D44" i="73"/>
  <c r="C44" i="73"/>
  <c r="L44" i="73"/>
  <c r="K44" i="73"/>
  <c r="I44" i="73"/>
  <c r="J44" i="73"/>
  <c r="O44" i="74"/>
  <c r="D74" i="61"/>
  <c r="M45" i="71"/>
  <c r="O44" i="69"/>
  <c r="N77" i="76"/>
  <c r="O39" i="76"/>
  <c r="N71" i="70"/>
  <c r="O68" i="70"/>
  <c r="N77" i="67"/>
  <c r="O39" i="67"/>
  <c r="I44" i="67"/>
  <c r="H44" i="67"/>
  <c r="G44" i="67"/>
  <c r="N44" i="67"/>
  <c r="F44" i="67"/>
  <c r="M44" i="67"/>
  <c r="E44" i="67"/>
  <c r="L44" i="67"/>
  <c r="D44" i="67"/>
  <c r="K44" i="67"/>
  <c r="C44" i="67"/>
  <c r="J44" i="67"/>
  <c r="M44" i="76"/>
  <c r="E44" i="76"/>
  <c r="L44" i="76"/>
  <c r="D44" i="76"/>
  <c r="K44" i="76"/>
  <c r="C44" i="76"/>
  <c r="J44" i="76"/>
  <c r="I44" i="76"/>
  <c r="G44" i="76"/>
  <c r="N44" i="76"/>
  <c r="H44" i="76"/>
  <c r="F44" i="76"/>
  <c r="N59" i="69"/>
  <c r="O77" i="69"/>
  <c r="W15" i="50"/>
  <c r="X13" i="50"/>
  <c r="N77" i="66"/>
  <c r="O39" i="66"/>
  <c r="N20" i="34"/>
  <c r="N20" i="35" s="1"/>
  <c r="O20" i="35" s="1"/>
  <c r="L83" i="34"/>
  <c r="L83" i="35" s="1"/>
  <c r="K65" i="34"/>
  <c r="K65" i="35" s="1"/>
  <c r="C5" i="75"/>
  <c r="C5" i="77"/>
  <c r="C5" i="76"/>
  <c r="C5" i="74"/>
  <c r="C5" i="73"/>
  <c r="C5" i="72"/>
  <c r="C5" i="71"/>
  <c r="C5" i="70"/>
  <c r="C5" i="69"/>
  <c r="C5" i="66"/>
  <c r="C5" i="68"/>
  <c r="C5" i="67"/>
  <c r="N33" i="34"/>
  <c r="N33" i="35" s="1"/>
  <c r="M53" i="34"/>
  <c r="M53" i="35" s="1"/>
  <c r="O24" i="35"/>
  <c r="O26" i="35"/>
  <c r="C5" i="61"/>
  <c r="C5" i="34"/>
  <c r="I17" i="50"/>
  <c r="I12" i="50"/>
  <c r="O39" i="73" l="1"/>
  <c r="F35" i="35"/>
  <c r="E77" i="35"/>
  <c r="E59" i="61"/>
  <c r="O45" i="70"/>
  <c r="C45" i="69"/>
  <c r="G45" i="69"/>
  <c r="D45" i="69"/>
  <c r="E45" i="69"/>
  <c r="F45" i="69"/>
  <c r="H45" i="69"/>
  <c r="I45" i="69"/>
  <c r="J45" i="69"/>
  <c r="K45" i="69"/>
  <c r="L45" i="69"/>
  <c r="M45" i="69"/>
  <c r="N45" i="69"/>
  <c r="O37" i="68"/>
  <c r="H36" i="34"/>
  <c r="O35" i="77"/>
  <c r="O44" i="67"/>
  <c r="O44" i="76"/>
  <c r="N59" i="76"/>
  <c r="O77" i="76"/>
  <c r="N59" i="73"/>
  <c r="O77" i="73"/>
  <c r="M45" i="72"/>
  <c r="M39" i="75"/>
  <c r="M77" i="75" s="1"/>
  <c r="M59" i="75" s="1"/>
  <c r="M68" i="75" s="1"/>
  <c r="M71" i="75" s="1"/>
  <c r="M74" i="75" s="1"/>
  <c r="N59" i="67"/>
  <c r="O77" i="67"/>
  <c r="O37" i="71"/>
  <c r="O35" i="71"/>
  <c r="N68" i="74"/>
  <c r="O59" i="74"/>
  <c r="N68" i="69"/>
  <c r="O59" i="69"/>
  <c r="N74" i="70"/>
  <c r="O74" i="70" s="1"/>
  <c r="O71" i="70"/>
  <c r="N39" i="77"/>
  <c r="O36" i="77"/>
  <c r="O44" i="73"/>
  <c r="N59" i="66"/>
  <c r="O77" i="66"/>
  <c r="O20" i="34"/>
  <c r="L65" i="34"/>
  <c r="L65" i="35" s="1"/>
  <c r="M83" i="34"/>
  <c r="M83" i="35" s="1"/>
  <c r="N53" i="34"/>
  <c r="N53" i="35" s="1"/>
  <c r="A3" i="34"/>
  <c r="A2" i="34"/>
  <c r="A1" i="34"/>
  <c r="I20" i="50"/>
  <c r="I10" i="50"/>
  <c r="I16" i="50"/>
  <c r="I9" i="50"/>
  <c r="E68" i="61" l="1"/>
  <c r="E71" i="61" s="1"/>
  <c r="E74" i="61" s="1"/>
  <c r="E59" i="35"/>
  <c r="K20" i="50"/>
  <c r="H45" i="76"/>
  <c r="I45" i="76"/>
  <c r="J45" i="76"/>
  <c r="K45" i="76"/>
  <c r="L45" i="76"/>
  <c r="N45" i="76"/>
  <c r="M45" i="76"/>
  <c r="E45" i="76"/>
  <c r="C45" i="76"/>
  <c r="D45" i="76"/>
  <c r="F45" i="76"/>
  <c r="G45" i="76"/>
  <c r="F37" i="35"/>
  <c r="F36" i="35"/>
  <c r="F39" i="61"/>
  <c r="O45" i="69"/>
  <c r="C45" i="67"/>
  <c r="G45" i="67"/>
  <c r="E45" i="67"/>
  <c r="H45" i="67"/>
  <c r="F45" i="67"/>
  <c r="D45" i="67"/>
  <c r="I45" i="67"/>
  <c r="J45" i="67"/>
  <c r="K45" i="67"/>
  <c r="L45" i="67"/>
  <c r="M45" i="67"/>
  <c r="N45" i="67"/>
  <c r="N39" i="68"/>
  <c r="N77" i="68" s="1"/>
  <c r="O36" i="68"/>
  <c r="H37" i="34"/>
  <c r="H39" i="34"/>
  <c r="J20" i="50"/>
  <c r="N71" i="69"/>
  <c r="O68" i="69"/>
  <c r="N39" i="71"/>
  <c r="O36" i="71"/>
  <c r="L44" i="77"/>
  <c r="D44" i="77"/>
  <c r="K44" i="77"/>
  <c r="C44" i="77"/>
  <c r="J44" i="77"/>
  <c r="I44" i="77"/>
  <c r="H44" i="77"/>
  <c r="E44" i="77"/>
  <c r="G44" i="77"/>
  <c r="N44" i="77"/>
  <c r="F44" i="77"/>
  <c r="M44" i="77"/>
  <c r="N68" i="67"/>
  <c r="O59" i="67"/>
  <c r="N68" i="73"/>
  <c r="O59" i="73"/>
  <c r="N71" i="74"/>
  <c r="O68" i="74"/>
  <c r="G44" i="68"/>
  <c r="N44" i="68"/>
  <c r="F44" i="68"/>
  <c r="M44" i="68"/>
  <c r="E44" i="68"/>
  <c r="L44" i="68"/>
  <c r="D44" i="68"/>
  <c r="K44" i="68"/>
  <c r="C44" i="68"/>
  <c r="J44" i="68"/>
  <c r="I44" i="68"/>
  <c r="H44" i="68"/>
  <c r="O37" i="72"/>
  <c r="O35" i="72"/>
  <c r="N45" i="71"/>
  <c r="O45" i="71" s="1"/>
  <c r="N68" i="76"/>
  <c r="O59" i="76"/>
  <c r="N77" i="77"/>
  <c r="O39" i="77"/>
  <c r="N68" i="66"/>
  <c r="O59" i="66"/>
  <c r="M65" i="34"/>
  <c r="M65" i="35" s="1"/>
  <c r="N83" i="34"/>
  <c r="N83" i="35" s="1"/>
  <c r="O22" i="34"/>
  <c r="O45" i="76" l="1"/>
  <c r="F39" i="35"/>
  <c r="F77" i="61"/>
  <c r="G35" i="35"/>
  <c r="O45" i="67"/>
  <c r="O39" i="68"/>
  <c r="H77" i="34"/>
  <c r="I35" i="34"/>
  <c r="N71" i="73"/>
  <c r="O68" i="73"/>
  <c r="O44" i="68"/>
  <c r="N77" i="71"/>
  <c r="O39" i="71"/>
  <c r="N45" i="72"/>
  <c r="O45" i="72" s="1"/>
  <c r="N74" i="74"/>
  <c r="O74" i="74" s="1"/>
  <c r="O71" i="74"/>
  <c r="N71" i="67"/>
  <c r="O68" i="67"/>
  <c r="O44" i="77"/>
  <c r="O35" i="75"/>
  <c r="K44" i="71"/>
  <c r="C44" i="71"/>
  <c r="J44" i="71"/>
  <c r="I44" i="71"/>
  <c r="H44" i="71"/>
  <c r="M44" i="71"/>
  <c r="E44" i="71"/>
  <c r="N44" i="71"/>
  <c r="L44" i="71"/>
  <c r="G44" i="71"/>
  <c r="D44" i="71"/>
  <c r="F44" i="71"/>
  <c r="N59" i="77"/>
  <c r="O77" i="77"/>
  <c r="N71" i="76"/>
  <c r="O68" i="76"/>
  <c r="N59" i="68"/>
  <c r="O77" i="68"/>
  <c r="N39" i="72"/>
  <c r="O36" i="72"/>
  <c r="N74" i="69"/>
  <c r="O74" i="69" s="1"/>
  <c r="O71" i="69"/>
  <c r="N71" i="66"/>
  <c r="O68" i="66"/>
  <c r="N65" i="34"/>
  <c r="N65" i="35" s="1"/>
  <c r="C41" i="34"/>
  <c r="C41" i="35" s="1"/>
  <c r="C47" i="34"/>
  <c r="C47" i="35" s="1"/>
  <c r="O47" i="35" s="1"/>
  <c r="C57" i="34"/>
  <c r="C57" i="35" s="1"/>
  <c r="I11" i="50"/>
  <c r="H45" i="77" l="1"/>
  <c r="I45" i="77"/>
  <c r="J45" i="77"/>
  <c r="K45" i="77"/>
  <c r="L45" i="77"/>
  <c r="N45" i="77"/>
  <c r="M45" i="77"/>
  <c r="F45" i="77"/>
  <c r="D45" i="77"/>
  <c r="C45" i="77"/>
  <c r="E45" i="77"/>
  <c r="G45" i="77"/>
  <c r="G36" i="35"/>
  <c r="G39" i="61"/>
  <c r="F77" i="35"/>
  <c r="F59" i="61"/>
  <c r="K11" i="50"/>
  <c r="F45" i="68"/>
  <c r="C45" i="68"/>
  <c r="D45" i="68"/>
  <c r="E45" i="68"/>
  <c r="G45" i="68"/>
  <c r="H45" i="68"/>
  <c r="I45" i="68"/>
  <c r="J45" i="68"/>
  <c r="K45" i="68"/>
  <c r="L45" i="68"/>
  <c r="N45" i="68"/>
  <c r="M45" i="68"/>
  <c r="H59" i="34"/>
  <c r="O44" i="71"/>
  <c r="N59" i="71"/>
  <c r="O77" i="71"/>
  <c r="N74" i="76"/>
  <c r="O74" i="76" s="1"/>
  <c r="O71" i="76"/>
  <c r="N74" i="67"/>
  <c r="O74" i="67" s="1"/>
  <c r="O71" i="67"/>
  <c r="N39" i="75"/>
  <c r="O36" i="75"/>
  <c r="N68" i="77"/>
  <c r="O59" i="77"/>
  <c r="O37" i="75"/>
  <c r="N77" i="72"/>
  <c r="O39" i="72"/>
  <c r="N68" i="68"/>
  <c r="O59" i="68"/>
  <c r="J44" i="72"/>
  <c r="H44" i="72"/>
  <c r="G44" i="72"/>
  <c r="M44" i="72"/>
  <c r="L44" i="72"/>
  <c r="K44" i="72"/>
  <c r="F44" i="72"/>
  <c r="N44" i="72"/>
  <c r="I44" i="72"/>
  <c r="E44" i="72"/>
  <c r="D44" i="72"/>
  <c r="C44" i="72"/>
  <c r="N74" i="73"/>
  <c r="O74" i="73" s="1"/>
  <c r="O71" i="73"/>
  <c r="N74" i="66"/>
  <c r="O74" i="66" s="1"/>
  <c r="O71" i="66"/>
  <c r="C33" i="34"/>
  <c r="C33" i="35" s="1"/>
  <c r="O33" i="35" s="1"/>
  <c r="C42" i="34"/>
  <c r="C42" i="35" s="1"/>
  <c r="C48" i="34"/>
  <c r="C48" i="35" s="1"/>
  <c r="O48" i="35" s="1"/>
  <c r="C59" i="34"/>
  <c r="C59" i="35" s="1"/>
  <c r="C18" i="34"/>
  <c r="C19" i="34"/>
  <c r="I14" i="50"/>
  <c r="F68" i="61" l="1"/>
  <c r="F71" i="61" s="1"/>
  <c r="F74" i="61" s="1"/>
  <c r="F59" i="35"/>
  <c r="O45" i="77"/>
  <c r="G37" i="35"/>
  <c r="G39" i="35"/>
  <c r="G77" i="61"/>
  <c r="O45" i="68"/>
  <c r="AE21" i="50"/>
  <c r="N71" i="68"/>
  <c r="O68" i="68"/>
  <c r="N77" i="75"/>
  <c r="O39" i="75"/>
  <c r="N68" i="71"/>
  <c r="O59" i="71"/>
  <c r="N71" i="77"/>
  <c r="O68" i="77"/>
  <c r="O44" i="72"/>
  <c r="N59" i="72"/>
  <c r="O77" i="72"/>
  <c r="H44" i="75"/>
  <c r="G44" i="75"/>
  <c r="N44" i="75"/>
  <c r="F44" i="75"/>
  <c r="M44" i="75"/>
  <c r="E44" i="75"/>
  <c r="L44" i="75"/>
  <c r="D44" i="75"/>
  <c r="J44" i="75"/>
  <c r="K44" i="75"/>
  <c r="I44" i="75"/>
  <c r="C44" i="75"/>
  <c r="C53" i="34"/>
  <c r="O33" i="34"/>
  <c r="C19" i="35"/>
  <c r="C18" i="35"/>
  <c r="C49" i="34"/>
  <c r="C49" i="35" s="1"/>
  <c r="O49" i="35" s="1"/>
  <c r="C81" i="34"/>
  <c r="C43" i="34"/>
  <c r="C43" i="35" s="1"/>
  <c r="C78" i="34"/>
  <c r="I15" i="50"/>
  <c r="G77" i="35" l="1"/>
  <c r="G59" i="61"/>
  <c r="H35" i="35"/>
  <c r="C63" i="34"/>
  <c r="C63" i="35" s="1"/>
  <c r="C81" i="35"/>
  <c r="C83" i="34"/>
  <c r="C83" i="35" s="1"/>
  <c r="C53" i="35"/>
  <c r="O53" i="35" s="1"/>
  <c r="C60" i="34"/>
  <c r="C60" i="35" s="1"/>
  <c r="C78" i="35"/>
  <c r="N74" i="68"/>
  <c r="O74" i="68" s="1"/>
  <c r="O71" i="68"/>
  <c r="O44" i="75"/>
  <c r="N74" i="77"/>
  <c r="O74" i="77" s="1"/>
  <c r="O71" i="77"/>
  <c r="N59" i="75"/>
  <c r="O77" i="75"/>
  <c r="N68" i="72"/>
  <c r="O59" i="72"/>
  <c r="N71" i="71"/>
  <c r="O68" i="71"/>
  <c r="O53" i="34"/>
  <c r="C79" i="34"/>
  <c r="C79" i="35" s="1"/>
  <c r="O49" i="34"/>
  <c r="C82" i="34"/>
  <c r="O26" i="34"/>
  <c r="E41" i="34"/>
  <c r="E41" i="35" s="1"/>
  <c r="I32" i="34"/>
  <c r="I32" i="35" s="1"/>
  <c r="J32" i="34"/>
  <c r="J32" i="35" s="1"/>
  <c r="K32" i="34"/>
  <c r="K32" i="35" s="1"/>
  <c r="L32" i="34"/>
  <c r="L32" i="35" s="1"/>
  <c r="M32" i="34"/>
  <c r="M32" i="35" s="1"/>
  <c r="N32" i="34"/>
  <c r="N32" i="35" s="1"/>
  <c r="F41" i="34"/>
  <c r="F41" i="35" s="1"/>
  <c r="G41" i="34"/>
  <c r="G41" i="35" s="1"/>
  <c r="H41" i="34"/>
  <c r="H41" i="35" s="1"/>
  <c r="D57" i="34"/>
  <c r="D57" i="35" s="1"/>
  <c r="E57" i="34"/>
  <c r="E57" i="35" s="1"/>
  <c r="F57" i="34"/>
  <c r="F57" i="35" s="1"/>
  <c r="G57" i="34"/>
  <c r="G57" i="35" s="1"/>
  <c r="H57" i="34"/>
  <c r="H57" i="35" s="1"/>
  <c r="I57" i="34"/>
  <c r="I57" i="35" s="1"/>
  <c r="J57" i="34"/>
  <c r="J57" i="35" s="1"/>
  <c r="K57" i="34"/>
  <c r="K57" i="35" s="1"/>
  <c r="L57" i="34"/>
  <c r="L57" i="35" s="1"/>
  <c r="M57" i="34"/>
  <c r="M57" i="35" s="1"/>
  <c r="N57" i="34"/>
  <c r="N57" i="35" s="1"/>
  <c r="I19" i="50"/>
  <c r="G68" i="61" l="1"/>
  <c r="G71" i="61" s="1"/>
  <c r="G74" i="61" s="1"/>
  <c r="G59" i="35"/>
  <c r="H45" i="75"/>
  <c r="J45" i="75"/>
  <c r="I45" i="75"/>
  <c r="K45" i="75"/>
  <c r="L45" i="75"/>
  <c r="M45" i="75"/>
  <c r="N45" i="75"/>
  <c r="J19" i="50"/>
  <c r="E45" i="75"/>
  <c r="C45" i="75"/>
  <c r="D45" i="75"/>
  <c r="F45" i="75"/>
  <c r="G45" i="75"/>
  <c r="H39" i="61"/>
  <c r="H36" i="35"/>
  <c r="C65" i="34"/>
  <c r="C65" i="35" s="1"/>
  <c r="O57" i="35"/>
  <c r="C64" i="34"/>
  <c r="C64" i="35" s="1"/>
  <c r="O64" i="35" s="1"/>
  <c r="C82" i="35"/>
  <c r="O32" i="35"/>
  <c r="I36" i="34"/>
  <c r="K19" i="50"/>
  <c r="N68" i="75"/>
  <c r="O59" i="75"/>
  <c r="N74" i="71"/>
  <c r="O74" i="71" s="1"/>
  <c r="O71" i="71"/>
  <c r="N71" i="72"/>
  <c r="O68" i="72"/>
  <c r="C61" i="34"/>
  <c r="C61" i="35" s="1"/>
  <c r="H42" i="34"/>
  <c r="H42" i="35" s="1"/>
  <c r="G42" i="34"/>
  <c r="G42" i="35" s="1"/>
  <c r="E42" i="34"/>
  <c r="E42" i="35" s="1"/>
  <c r="F42" i="34"/>
  <c r="F42" i="35" s="1"/>
  <c r="G19" i="34"/>
  <c r="N19" i="34"/>
  <c r="F19" i="34"/>
  <c r="M19" i="34"/>
  <c r="E19" i="34"/>
  <c r="E19" i="35" s="1"/>
  <c r="K41" i="34"/>
  <c r="K41" i="35" s="1"/>
  <c r="H19" i="34"/>
  <c r="M41" i="34"/>
  <c r="M41" i="35" s="1"/>
  <c r="J41" i="34"/>
  <c r="J41" i="35" s="1"/>
  <c r="N41" i="34"/>
  <c r="N41" i="35" s="1"/>
  <c r="K19" i="34"/>
  <c r="I41" i="34"/>
  <c r="I41" i="35" s="1"/>
  <c r="G18" i="34"/>
  <c r="E18" i="34"/>
  <c r="I19" i="34"/>
  <c r="H18" i="34"/>
  <c r="O31" i="34"/>
  <c r="L19" i="34"/>
  <c r="D19" i="34"/>
  <c r="D19" i="35" s="1"/>
  <c r="O47" i="34"/>
  <c r="O57" i="34"/>
  <c r="L41" i="34"/>
  <c r="L41" i="35" s="1"/>
  <c r="O29" i="34"/>
  <c r="D41" i="34"/>
  <c r="D41" i="35" s="1"/>
  <c r="J19" i="34"/>
  <c r="F18" i="34"/>
  <c r="O32" i="34"/>
  <c r="O45" i="75" l="1"/>
  <c r="H39" i="35"/>
  <c r="H77" i="61"/>
  <c r="H37" i="35"/>
  <c r="O64" i="34"/>
  <c r="I39" i="34"/>
  <c r="I37" i="34"/>
  <c r="J35" i="34" s="1"/>
  <c r="O41" i="35"/>
  <c r="N74" i="72"/>
  <c r="O74" i="72" s="1"/>
  <c r="O71" i="72"/>
  <c r="N71" i="75"/>
  <c r="O68" i="75"/>
  <c r="I19" i="35"/>
  <c r="M19" i="35"/>
  <c r="H19" i="35"/>
  <c r="F19" i="35"/>
  <c r="K19" i="35"/>
  <c r="L19" i="35"/>
  <c r="N19" i="35"/>
  <c r="J19" i="35"/>
  <c r="G19" i="35"/>
  <c r="G78" i="34"/>
  <c r="E78" i="34"/>
  <c r="H78" i="34"/>
  <c r="F78" i="34"/>
  <c r="G18" i="35"/>
  <c r="H18" i="35"/>
  <c r="J14" i="50"/>
  <c r="H43" i="34"/>
  <c r="H43" i="35" s="1"/>
  <c r="F43" i="34"/>
  <c r="F43" i="35" s="1"/>
  <c r="E43" i="34"/>
  <c r="E43" i="35" s="1"/>
  <c r="G43" i="34"/>
  <c r="G43" i="35" s="1"/>
  <c r="I42" i="34"/>
  <c r="I42" i="35" s="1"/>
  <c r="D42" i="34"/>
  <c r="D42" i="35" s="1"/>
  <c r="M42" i="34"/>
  <c r="M42" i="35" s="1"/>
  <c r="L42" i="34"/>
  <c r="L42" i="35" s="1"/>
  <c r="N42" i="34"/>
  <c r="N42" i="35" s="1"/>
  <c r="K42" i="34"/>
  <c r="K42" i="35" s="1"/>
  <c r="J42" i="34"/>
  <c r="J42" i="35" s="1"/>
  <c r="N18" i="34"/>
  <c r="K18" i="34"/>
  <c r="K14" i="50"/>
  <c r="M18" i="34"/>
  <c r="J18" i="34"/>
  <c r="I18" i="34"/>
  <c r="O83" i="34"/>
  <c r="D18" i="34"/>
  <c r="F18" i="35" s="1"/>
  <c r="O41" i="34"/>
  <c r="O19" i="34"/>
  <c r="L18" i="34"/>
  <c r="AD8" i="50"/>
  <c r="I35" i="35" l="1"/>
  <c r="H77" i="35"/>
  <c r="H59" i="61"/>
  <c r="I77" i="34"/>
  <c r="I59" i="34" s="1"/>
  <c r="O42" i="35"/>
  <c r="E60" i="34"/>
  <c r="E60" i="35" s="1"/>
  <c r="E78" i="35"/>
  <c r="G60" i="34"/>
  <c r="G60" i="35" s="1"/>
  <c r="G78" i="35"/>
  <c r="F60" i="34"/>
  <c r="F60" i="35" s="1"/>
  <c r="F78" i="35"/>
  <c r="H60" i="34"/>
  <c r="H60" i="35" s="1"/>
  <c r="H78" i="35"/>
  <c r="N74" i="75"/>
  <c r="O74" i="75" s="1"/>
  <c r="O71" i="75"/>
  <c r="E18" i="35"/>
  <c r="J36" i="34"/>
  <c r="J78" i="34"/>
  <c r="E79" i="34"/>
  <c r="I78" i="34"/>
  <c r="G79" i="34"/>
  <c r="K78" i="34"/>
  <c r="N78" i="34"/>
  <c r="H79" i="34"/>
  <c r="L78" i="34"/>
  <c r="M78" i="34"/>
  <c r="F79" i="34"/>
  <c r="D78" i="34"/>
  <c r="I18" i="35"/>
  <c r="J18" i="35"/>
  <c r="D18" i="35"/>
  <c r="O19" i="35"/>
  <c r="AE14" i="50"/>
  <c r="AE13" i="50"/>
  <c r="J13" i="50"/>
  <c r="J10" i="50"/>
  <c r="AE10" i="50"/>
  <c r="J9" i="50"/>
  <c r="AE9" i="50"/>
  <c r="K43" i="34"/>
  <c r="K43" i="35" s="1"/>
  <c r="N43" i="34"/>
  <c r="N43" i="35" s="1"/>
  <c r="J43" i="34"/>
  <c r="J43" i="35" s="1"/>
  <c r="L43" i="34"/>
  <c r="L43" i="35" s="1"/>
  <c r="M43" i="34"/>
  <c r="M43" i="35" s="1"/>
  <c r="I43" i="34"/>
  <c r="I43" i="35" s="1"/>
  <c r="D43" i="34"/>
  <c r="D43" i="35" s="1"/>
  <c r="C50" i="34"/>
  <c r="C50" i="35" s="1"/>
  <c r="O42" i="34"/>
  <c r="F50" i="34"/>
  <c r="F50" i="35" s="1"/>
  <c r="N50" i="34"/>
  <c r="N50" i="35" s="1"/>
  <c r="G50" i="34"/>
  <c r="G50" i="35" s="1"/>
  <c r="D50" i="34"/>
  <c r="D50" i="35" s="1"/>
  <c r="L50" i="34"/>
  <c r="L50" i="35" s="1"/>
  <c r="H50" i="34"/>
  <c r="H50" i="35" s="1"/>
  <c r="J50" i="34"/>
  <c r="J50" i="35" s="1"/>
  <c r="K50" i="34"/>
  <c r="K50" i="35" s="1"/>
  <c r="E50" i="34"/>
  <c r="E50" i="35" s="1"/>
  <c r="I50" i="34"/>
  <c r="I50" i="35" s="1"/>
  <c r="M50" i="34"/>
  <c r="M50" i="35" s="1"/>
  <c r="J17" i="50"/>
  <c r="J12" i="50"/>
  <c r="AF14" i="50"/>
  <c r="J16" i="50"/>
  <c r="AF10" i="50"/>
  <c r="AF13" i="50"/>
  <c r="K10" i="50"/>
  <c r="J15" i="50"/>
  <c r="AF9" i="50"/>
  <c r="AE11" i="50"/>
  <c r="K9" i="50"/>
  <c r="AE17" i="50"/>
  <c r="K13" i="50"/>
  <c r="AE16" i="50"/>
  <c r="J11" i="50"/>
  <c r="O65" i="34"/>
  <c r="O18" i="34"/>
  <c r="H68" i="61" l="1"/>
  <c r="H71" i="61" s="1"/>
  <c r="H74" i="61" s="1"/>
  <c r="H59" i="35"/>
  <c r="I37" i="35"/>
  <c r="I39" i="61"/>
  <c r="I36" i="35"/>
  <c r="O43" i="35"/>
  <c r="J60" i="34"/>
  <c r="J60" i="35" s="1"/>
  <c r="J78" i="35"/>
  <c r="H61" i="34"/>
  <c r="H61" i="35" s="1"/>
  <c r="H79" i="35"/>
  <c r="D60" i="34"/>
  <c r="D60" i="35" s="1"/>
  <c r="D78" i="35"/>
  <c r="N60" i="34"/>
  <c r="N60" i="35" s="1"/>
  <c r="N78" i="35"/>
  <c r="F61" i="34"/>
  <c r="F61" i="35" s="1"/>
  <c r="F79" i="35"/>
  <c r="K60" i="34"/>
  <c r="K60" i="35" s="1"/>
  <c r="K78" i="35"/>
  <c r="G61" i="34"/>
  <c r="G61" i="35" s="1"/>
  <c r="G79" i="35"/>
  <c r="M60" i="34"/>
  <c r="M60" i="35" s="1"/>
  <c r="M78" i="35"/>
  <c r="I60" i="34"/>
  <c r="I60" i="35" s="1"/>
  <c r="I78" i="35"/>
  <c r="L60" i="34"/>
  <c r="L60" i="35" s="1"/>
  <c r="L78" i="35"/>
  <c r="O50" i="35"/>
  <c r="E61" i="34"/>
  <c r="E61" i="35" s="1"/>
  <c r="E79" i="35"/>
  <c r="J39" i="34"/>
  <c r="K18" i="35"/>
  <c r="J37" i="34"/>
  <c r="J79" i="34"/>
  <c r="N79" i="34"/>
  <c r="K79" i="34"/>
  <c r="D79" i="34"/>
  <c r="I79" i="34"/>
  <c r="M79" i="34"/>
  <c r="L79" i="34"/>
  <c r="O43" i="34"/>
  <c r="I44" i="34"/>
  <c r="J44" i="34"/>
  <c r="G44" i="34"/>
  <c r="K44" i="34"/>
  <c r="E44" i="34"/>
  <c r="F44" i="34"/>
  <c r="D44" i="34"/>
  <c r="L44" i="34"/>
  <c r="M44" i="34"/>
  <c r="N44" i="34"/>
  <c r="C44" i="34"/>
  <c r="H44" i="34"/>
  <c r="AE15" i="50"/>
  <c r="AE12" i="50"/>
  <c r="I77" i="61" l="1"/>
  <c r="I39" i="35"/>
  <c r="J35" i="35"/>
  <c r="I61" i="34"/>
  <c r="I61" i="35" s="1"/>
  <c r="I79" i="35"/>
  <c r="N61" i="34"/>
  <c r="N61" i="35" s="1"/>
  <c r="N79" i="35"/>
  <c r="J77" i="34"/>
  <c r="D61" i="34"/>
  <c r="D61" i="35" s="1"/>
  <c r="D79" i="35"/>
  <c r="J61" i="34"/>
  <c r="J61" i="35" s="1"/>
  <c r="J79" i="35"/>
  <c r="M61" i="34"/>
  <c r="M61" i="35" s="1"/>
  <c r="M79" i="35"/>
  <c r="L61" i="34"/>
  <c r="L61" i="35" s="1"/>
  <c r="L79" i="35"/>
  <c r="K61" i="34"/>
  <c r="K61" i="35" s="1"/>
  <c r="K79" i="35"/>
  <c r="K35" i="34"/>
  <c r="K35" i="35" s="1"/>
  <c r="O13" i="50"/>
  <c r="O44" i="34"/>
  <c r="P13" i="50"/>
  <c r="J37" i="35" l="1"/>
  <c r="K39" i="61"/>
  <c r="K77" i="61" s="1"/>
  <c r="K59" i="61" s="1"/>
  <c r="K68" i="61" s="1"/>
  <c r="K71" i="61" s="1"/>
  <c r="K74" i="61" s="1"/>
  <c r="J39" i="61"/>
  <c r="J36" i="35"/>
  <c r="I59" i="61"/>
  <c r="I77" i="35"/>
  <c r="K36" i="34"/>
  <c r="K36" i="35" s="1"/>
  <c r="J59" i="34"/>
  <c r="L18" i="35"/>
  <c r="O83" i="35"/>
  <c r="C45" i="34"/>
  <c r="J45" i="34"/>
  <c r="N45" i="34"/>
  <c r="M45" i="34"/>
  <c r="L45" i="34"/>
  <c r="K45" i="34"/>
  <c r="I45" i="34"/>
  <c r="F45" i="34"/>
  <c r="G45" i="34"/>
  <c r="H45" i="34"/>
  <c r="E45" i="34"/>
  <c r="D45" i="34"/>
  <c r="Z14" i="50"/>
  <c r="O14" i="50"/>
  <c r="Z13" i="50"/>
  <c r="Z10" i="50"/>
  <c r="O10" i="50"/>
  <c r="O9" i="50"/>
  <c r="Z9" i="50"/>
  <c r="P8" i="50"/>
  <c r="AA8" i="50"/>
  <c r="O48" i="34"/>
  <c r="O50" i="34"/>
  <c r="O17" i="50"/>
  <c r="Z11" i="50"/>
  <c r="O16" i="50"/>
  <c r="O11" i="50"/>
  <c r="AA14" i="50"/>
  <c r="O12" i="50"/>
  <c r="O15" i="50"/>
  <c r="P14" i="50"/>
  <c r="P9" i="50"/>
  <c r="Z16" i="50"/>
  <c r="AA9" i="50"/>
  <c r="P10" i="50"/>
  <c r="Z17" i="50"/>
  <c r="AA10" i="50"/>
  <c r="AA13" i="50"/>
  <c r="I68" i="61" l="1"/>
  <c r="I71" i="61" s="1"/>
  <c r="I74" i="61" s="1"/>
  <c r="I59" i="35"/>
  <c r="K37" i="34"/>
  <c r="L35" i="34" s="1"/>
  <c r="J77" i="61"/>
  <c r="J39" i="35"/>
  <c r="K39" i="34"/>
  <c r="K39" i="35" s="1"/>
  <c r="M24" i="50"/>
  <c r="C51" i="34"/>
  <c r="C51" i="35" s="1"/>
  <c r="R14" i="50"/>
  <c r="R13" i="50"/>
  <c r="R10" i="50"/>
  <c r="R9" i="50"/>
  <c r="H51" i="34"/>
  <c r="H51" i="35" s="1"/>
  <c r="L51" i="34"/>
  <c r="L51" i="35" s="1"/>
  <c r="F51" i="34"/>
  <c r="F51" i="35" s="1"/>
  <c r="G51" i="34"/>
  <c r="G51" i="35" s="1"/>
  <c r="I51" i="34"/>
  <c r="I51" i="35" s="1"/>
  <c r="J51" i="34"/>
  <c r="J51" i="35" s="1"/>
  <c r="M51" i="34"/>
  <c r="M51" i="35" s="1"/>
  <c r="N51" i="34"/>
  <c r="N51" i="35" s="1"/>
  <c r="K51" i="34"/>
  <c r="K51" i="35" s="1"/>
  <c r="D51" i="34"/>
  <c r="D51" i="35" s="1"/>
  <c r="E51" i="34"/>
  <c r="E51" i="35" s="1"/>
  <c r="O81" i="34"/>
  <c r="G68" i="34"/>
  <c r="AA25" i="50"/>
  <c r="Y24" i="50" s="1"/>
  <c r="P25" i="50"/>
  <c r="N24" i="50" s="1"/>
  <c r="R17" i="50"/>
  <c r="Z12" i="50"/>
  <c r="S14" i="50"/>
  <c r="R11" i="50"/>
  <c r="S9" i="50"/>
  <c r="R15" i="50"/>
  <c r="S10" i="50"/>
  <c r="S13" i="50"/>
  <c r="R12" i="50"/>
  <c r="Z15" i="50"/>
  <c r="V8" i="50"/>
  <c r="L39" i="61" l="1"/>
  <c r="L77" i="61" s="1"/>
  <c r="L59" i="61" s="1"/>
  <c r="L68" i="61" s="1"/>
  <c r="L35" i="35"/>
  <c r="K37" i="35"/>
  <c r="J59" i="61"/>
  <c r="J77" i="35"/>
  <c r="K77" i="34"/>
  <c r="O51" i="35"/>
  <c r="G68" i="35"/>
  <c r="L36" i="34"/>
  <c r="O79" i="35"/>
  <c r="K8" i="50"/>
  <c r="E68" i="34"/>
  <c r="E68" i="35" s="1"/>
  <c r="H68" i="34"/>
  <c r="J68" i="34"/>
  <c r="D68" i="34"/>
  <c r="O63" i="34"/>
  <c r="I68" i="34"/>
  <c r="G71" i="34"/>
  <c r="R16" i="50"/>
  <c r="J68" i="61" l="1"/>
  <c r="J68" i="35" s="1"/>
  <c r="J59" i="35"/>
  <c r="M39" i="61"/>
  <c r="L36" i="35"/>
  <c r="L71" i="61"/>
  <c r="L74" i="61" s="1"/>
  <c r="K77" i="35"/>
  <c r="K59" i="34"/>
  <c r="I68" i="35"/>
  <c r="D68" i="35"/>
  <c r="G71" i="35"/>
  <c r="H68" i="35"/>
  <c r="L39" i="34"/>
  <c r="L39" i="35" s="1"/>
  <c r="L37" i="34"/>
  <c r="L37" i="35" s="1"/>
  <c r="M18" i="35"/>
  <c r="M77" i="61"/>
  <c r="M59" i="61" s="1"/>
  <c r="O78" i="35"/>
  <c r="H71" i="34"/>
  <c r="I71" i="34"/>
  <c r="O45" i="34"/>
  <c r="O51" i="34"/>
  <c r="J71" i="34"/>
  <c r="E71" i="34"/>
  <c r="E71" i="35" s="1"/>
  <c r="D71" i="34"/>
  <c r="G74" i="34"/>
  <c r="G74" i="35" s="1"/>
  <c r="J71" i="61" l="1"/>
  <c r="J74" i="61" s="1"/>
  <c r="K68" i="34"/>
  <c r="K68" i="35" s="1"/>
  <c r="K59" i="35"/>
  <c r="H71" i="35"/>
  <c r="I71" i="35"/>
  <c r="D71" i="35"/>
  <c r="M35" i="34"/>
  <c r="M35" i="35" s="1"/>
  <c r="L77" i="34"/>
  <c r="M68" i="61"/>
  <c r="I74" i="34"/>
  <c r="I74" i="35" s="1"/>
  <c r="H74" i="34"/>
  <c r="H74" i="35" s="1"/>
  <c r="S8" i="50"/>
  <c r="S25" i="50" s="1"/>
  <c r="Q24" i="50" s="1"/>
  <c r="AF8" i="50"/>
  <c r="X8" i="50"/>
  <c r="O78" i="34"/>
  <c r="O82" i="34"/>
  <c r="J74" i="34"/>
  <c r="E74" i="34"/>
  <c r="E74" i="35" s="1"/>
  <c r="D74" i="34"/>
  <c r="D74" i="35" s="1"/>
  <c r="N8" i="50"/>
  <c r="Y8" i="50"/>
  <c r="K71" i="34" l="1"/>
  <c r="K71" i="35" s="1"/>
  <c r="J71" i="35"/>
  <c r="J74" i="35"/>
  <c r="L59" i="34"/>
  <c r="L77" i="35"/>
  <c r="M36" i="34"/>
  <c r="M71" i="61"/>
  <c r="M74" i="61" s="1"/>
  <c r="O35" i="61"/>
  <c r="AF25" i="50"/>
  <c r="AD24" i="50" s="1"/>
  <c r="AC24" i="50"/>
  <c r="X25" i="50"/>
  <c r="V24" i="50" s="1"/>
  <c r="U24" i="50"/>
  <c r="Z8" i="50"/>
  <c r="Z25" i="50" s="1"/>
  <c r="Y23" i="50" s="1"/>
  <c r="Y25" i="50"/>
  <c r="O60" i="35"/>
  <c r="O61" i="35"/>
  <c r="O61" i="34"/>
  <c r="O79" i="34"/>
  <c r="Q8" i="50"/>
  <c r="K74" i="34" l="1"/>
  <c r="K74" i="35" s="1"/>
  <c r="L68" i="34"/>
  <c r="L68" i="35" s="1"/>
  <c r="L59" i="35"/>
  <c r="M37" i="34"/>
  <c r="M37" i="35" s="1"/>
  <c r="M36" i="35"/>
  <c r="M39" i="34"/>
  <c r="M39" i="35" s="1"/>
  <c r="N18" i="35"/>
  <c r="O18" i="35" s="1"/>
  <c r="N39" i="61"/>
  <c r="O36" i="61"/>
  <c r="O82" i="35"/>
  <c r="N25" i="50"/>
  <c r="O8" i="50"/>
  <c r="R8" i="50"/>
  <c r="R25" i="50" s="1"/>
  <c r="Q23" i="50" s="1"/>
  <c r="Q25" i="50"/>
  <c r="V25" i="50"/>
  <c r="W8" i="50"/>
  <c r="AE8" i="50"/>
  <c r="AD25" i="50"/>
  <c r="F68" i="34"/>
  <c r="F68" i="35" s="1"/>
  <c r="C68" i="34"/>
  <c r="C68" i="35" s="1"/>
  <c r="L71" i="34" l="1"/>
  <c r="L71" i="35" s="1"/>
  <c r="N35" i="34"/>
  <c r="N35" i="35" s="1"/>
  <c r="O35" i="35" s="1"/>
  <c r="M77" i="34"/>
  <c r="N77" i="61"/>
  <c r="O39" i="61"/>
  <c r="O37" i="61"/>
  <c r="L44" i="61"/>
  <c r="L44" i="35" s="1"/>
  <c r="D44" i="61"/>
  <c r="D44" i="35" s="1"/>
  <c r="K44" i="61"/>
  <c r="K44" i="35" s="1"/>
  <c r="C44" i="61"/>
  <c r="C44" i="35" s="1"/>
  <c r="J44" i="61"/>
  <c r="J44" i="35" s="1"/>
  <c r="I44" i="61"/>
  <c r="I44" i="35" s="1"/>
  <c r="H44" i="61"/>
  <c r="H44" i="35" s="1"/>
  <c r="N44" i="61"/>
  <c r="N44" i="35" s="1"/>
  <c r="F44" i="61"/>
  <c r="F44" i="35" s="1"/>
  <c r="M44" i="61"/>
  <c r="M44" i="35" s="1"/>
  <c r="E44" i="61"/>
  <c r="E44" i="35" s="1"/>
  <c r="G44" i="61"/>
  <c r="G44" i="35" s="1"/>
  <c r="O81" i="35"/>
  <c r="O60" i="34"/>
  <c r="O62" i="35"/>
  <c r="AE25" i="50"/>
  <c r="AD23" i="50" s="1"/>
  <c r="AC23" i="50"/>
  <c r="W25" i="50"/>
  <c r="V23" i="50" s="1"/>
  <c r="U23" i="50"/>
  <c r="O25" i="50"/>
  <c r="N23" i="50" s="1"/>
  <c r="M23" i="50"/>
  <c r="F71" i="34"/>
  <c r="F71" i="35" s="1"/>
  <c r="C71" i="34"/>
  <c r="C71" i="35" s="1"/>
  <c r="L74" i="34" l="1"/>
  <c r="L74" i="35" s="1"/>
  <c r="O35" i="34"/>
  <c r="N36" i="34"/>
  <c r="N36" i="35" s="1"/>
  <c r="O36" i="35" s="1"/>
  <c r="O44" i="35"/>
  <c r="M59" i="34"/>
  <c r="M77" i="35"/>
  <c r="O44" i="61"/>
  <c r="N59" i="61"/>
  <c r="O77" i="61"/>
  <c r="F74" i="34"/>
  <c r="F74" i="35" s="1"/>
  <c r="O65" i="35"/>
  <c r="C74" i="34"/>
  <c r="C74" i="35" s="1"/>
  <c r="I18" i="50"/>
  <c r="M68" i="34" l="1"/>
  <c r="M68" i="35" s="1"/>
  <c r="M59" i="35"/>
  <c r="O36" i="34"/>
  <c r="N39" i="34"/>
  <c r="N39" i="35" s="1"/>
  <c r="O39" i="35" s="1"/>
  <c r="H45" i="61"/>
  <c r="H45" i="35" s="1"/>
  <c r="I45" i="61"/>
  <c r="I45" i="35" s="1"/>
  <c r="J45" i="61"/>
  <c r="J45" i="35" s="1"/>
  <c r="K45" i="61"/>
  <c r="K45" i="35" s="1"/>
  <c r="L45" i="61"/>
  <c r="L45" i="35" s="1"/>
  <c r="M45" i="61"/>
  <c r="M45" i="35" s="1"/>
  <c r="N45" i="61"/>
  <c r="N45" i="35" s="1"/>
  <c r="J18" i="50"/>
  <c r="C45" i="61"/>
  <c r="D45" i="61"/>
  <c r="D45" i="35" s="1"/>
  <c r="E45" i="61"/>
  <c r="E45" i="35" s="1"/>
  <c r="F45" i="61"/>
  <c r="F45" i="35" s="1"/>
  <c r="G45" i="61"/>
  <c r="G45" i="35" s="1"/>
  <c r="N37" i="34"/>
  <c r="N37" i="35" s="1"/>
  <c r="O37" i="35" s="1"/>
  <c r="K18" i="50"/>
  <c r="N68" i="61"/>
  <c r="O67" i="35" s="1"/>
  <c r="O59" i="61"/>
  <c r="M71" i="34" l="1"/>
  <c r="M71" i="35" s="1"/>
  <c r="O39" i="34"/>
  <c r="N77" i="34"/>
  <c r="N77" i="35" s="1"/>
  <c r="O77" i="35" s="1"/>
  <c r="C45" i="35"/>
  <c r="O45" i="35" s="1"/>
  <c r="O45" i="61"/>
  <c r="O37" i="34"/>
  <c r="K25" i="50"/>
  <c r="I24" i="50" s="1"/>
  <c r="H24" i="50"/>
  <c r="N71" i="61"/>
  <c r="O70" i="35" s="1"/>
  <c r="O68" i="61"/>
  <c r="M74" i="34" l="1"/>
  <c r="M74" i="35" s="1"/>
  <c r="O77" i="34"/>
  <c r="N59" i="34"/>
  <c r="N59" i="35" s="1"/>
  <c r="O59" i="35" s="1"/>
  <c r="N74" i="61"/>
  <c r="O71" i="61"/>
  <c r="I8" i="50"/>
  <c r="O59" i="34" l="1"/>
  <c r="N68" i="34"/>
  <c r="N68" i="35" s="1"/>
  <c r="O68" i="35" s="1"/>
  <c r="J8" i="50"/>
  <c r="J25" i="50" s="1"/>
  <c r="I23" i="50" s="1"/>
  <c r="I25" i="50"/>
  <c r="O63" i="35"/>
  <c r="O74" i="61"/>
  <c r="O73" i="35"/>
  <c r="O68" i="34" l="1"/>
  <c r="N71" i="34"/>
  <c r="N71" i="35" s="1"/>
  <c r="O71" i="35" s="1"/>
  <c r="H23" i="50"/>
  <c r="O66" i="35"/>
  <c r="O71" i="34" l="1"/>
  <c r="N74" i="34"/>
  <c r="N74" i="35" s="1"/>
  <c r="O74" i="35" s="1"/>
  <c r="O74" i="34" l="1"/>
</calcChain>
</file>

<file path=xl/sharedStrings.xml><?xml version="1.0" encoding="utf-8"?>
<sst xmlns="http://schemas.openxmlformats.org/spreadsheetml/2006/main" count="1059" uniqueCount="159">
  <si>
    <t>Datum</t>
  </si>
  <si>
    <t>Spesen</t>
  </si>
  <si>
    <t>Total</t>
  </si>
  <si>
    <t>Lohnbestandteile</t>
  </si>
  <si>
    <t>Total Bruttolohn</t>
  </si>
  <si>
    <t>Abzüge</t>
  </si>
  <si>
    <t>AHV</t>
  </si>
  <si>
    <t>BVG</t>
    <phoneticPr fontId="7" type="noConversion"/>
  </si>
  <si>
    <t>NBUV</t>
    <phoneticPr fontId="7" type="noConversion"/>
  </si>
  <si>
    <t>KTG</t>
  </si>
  <si>
    <t>QST</t>
  </si>
  <si>
    <t>BBF</t>
  </si>
  <si>
    <t>AHV-Nr.</t>
    <phoneticPr fontId="1" type="noConversion"/>
  </si>
  <si>
    <t>Geb.Dat</t>
  </si>
  <si>
    <r>
      <t xml:space="preserve">Kinder </t>
    </r>
    <r>
      <rPr>
        <sz val="10"/>
        <rFont val="Arial"/>
        <family val="2"/>
      </rPr>
      <t>(Vorname, Name, Geburtsdatum)</t>
    </r>
  </si>
  <si>
    <t>Checkliste</t>
  </si>
  <si>
    <t>Blatt TOTAL FIRMA</t>
  </si>
  <si>
    <t>NBUV</t>
    <phoneticPr fontId="7" type="noConversion"/>
  </si>
  <si>
    <t xml:space="preserve">Die Nicht-Berufsunfall-Versicherung ist ab einer Arbeitsleistung von 8h pro Woche obligatorisch. Die Beiträge sind der Police des Unfallversicherers zu entnehmen und können vollumfänglich dem Arbeitnehmenden belastet, dürfen aber auch ganz oder teilweise vom Arbeitgeber übernommen werden. </t>
  </si>
  <si>
    <t>BVG</t>
    <phoneticPr fontId="7" type="noConversion"/>
  </si>
  <si>
    <t>Dieser Abzug dient der beruflichen Vorsorge (2. Säule). Die Beitragspflicht beginnt ab dem 1. Januar nach Vollendung des 17. Altersjahres, sofern die Eintrittsschwelle (bis 2018 CHF 21'150.00 / ab 2019 CHF 21'330.00 pro Jahr) überschritten wird. Die Beiträge sind dem Versichertenverzeichnis Ihres BVG Versicherers zu entnehmen und unterscheiden sich pro Mitarbeiter. ACHTUNG: Die Abzüge sind als Minusbetrag einzugeben.</t>
  </si>
  <si>
    <t>Beiträge für die berufliche Fortbildung werden von diversen Berufsverbänden eingefordert und sind obligatorisch. Erkundigen Sie sich ob dies in Ihrer Branche der Fall ist. ACHTUNG: Die Abzüge sind als Minusbetrag einzugeben.</t>
  </si>
  <si>
    <t>Sollte der Mitarbeiter Ausgaben für den Arbeitgeber aus privaten Mitteln getätigt haben, können diese hier zurückerstattet werden (Belege müssen vorhanden sein).</t>
  </si>
  <si>
    <t>Anz. Stunden</t>
  </si>
  <si>
    <t>Stundensatz</t>
  </si>
  <si>
    <t>Basislohn</t>
  </si>
  <si>
    <t>Ferienzulage</t>
  </si>
  <si>
    <t>Familienzulagen</t>
  </si>
  <si>
    <t>massgeb. Lohn</t>
  </si>
  <si>
    <t>Geschlecht (M/W)</t>
  </si>
  <si>
    <t>M</t>
  </si>
  <si>
    <t>W</t>
  </si>
  <si>
    <t>Geschlecht</t>
  </si>
  <si>
    <t>Frauen</t>
  </si>
  <si>
    <t>Männer</t>
  </si>
  <si>
    <t>leer</t>
  </si>
  <si>
    <t>Zus. Vergütungen</t>
  </si>
  <si>
    <t>ML (inkl. 13. ML)</t>
  </si>
  <si>
    <t>Auszahlung SOLL</t>
  </si>
  <si>
    <t>Auszahlung IST</t>
  </si>
  <si>
    <t>Differenz</t>
  </si>
  <si>
    <t>AHV Rfb</t>
  </si>
  <si>
    <t>Rentenalter</t>
  </si>
  <si>
    <t>NBUV</t>
  </si>
  <si>
    <t>Ferienzul.</t>
  </si>
  <si>
    <t>Ergänzen Sie in diesem Feld das für das zu deklarierende Jahr gültige Rentenalter.</t>
  </si>
  <si>
    <t>Lohnabrechnung …</t>
  </si>
  <si>
    <t>Das eingegebene Datum steuert das angezeigte Jahr. Geben Sie jeweils den 01.01. des Jahres ein (wird zur weiteren Berechnung verwendet)</t>
  </si>
  <si>
    <t>ALV</t>
  </si>
  <si>
    <t>Vorname Name</t>
  </si>
  <si>
    <t xml:space="preserve">AHV-Nr. </t>
  </si>
  <si>
    <t>M / W</t>
  </si>
  <si>
    <t>von</t>
  </si>
  <si>
    <t>bis</t>
  </si>
  <si>
    <t>Unfall- oder Krankentaggeld</t>
  </si>
  <si>
    <t>ALV-S</t>
  </si>
  <si>
    <t>Total Nettolohn</t>
  </si>
  <si>
    <t>Geb. Dat.</t>
  </si>
  <si>
    <t>Lohndefinitionen</t>
  </si>
  <si>
    <t>massgebender Lohn</t>
  </si>
  <si>
    <t>UVG Lohnsumme</t>
  </si>
  <si>
    <t>ALV Lohnsumme</t>
  </si>
  <si>
    <t>AHV Lohnsumme</t>
  </si>
  <si>
    <t>AHV-Lohn</t>
  </si>
  <si>
    <t>ALV-Lohn</t>
  </si>
  <si>
    <t>UVG-Z Lohnsumme</t>
  </si>
  <si>
    <t>UVG-Lohn</t>
  </si>
  <si>
    <t>UVG-Z-Lohn</t>
  </si>
  <si>
    <t>Jugendlohn</t>
  </si>
  <si>
    <t>Alter "M"</t>
  </si>
  <si>
    <t>Rentnerlohn</t>
  </si>
  <si>
    <t>Entspricht dem massgebenden Lohn, abzüglich des "Jugendlohnes" (für Arbeitnehmende welche im Vorjahr das 17. Altersjahr noch nicht vollendet haben), sowie abzüglich des "Rentnerfreibetrags" (für Arbeitnehmende welche das Rentenalter im Vormonat erreicht haben)</t>
  </si>
  <si>
    <t>ALV-Z Lohnsumme</t>
  </si>
  <si>
    <t>IV, EO &amp; MV</t>
  </si>
  <si>
    <t>gearbeitete UVG Monate</t>
  </si>
  <si>
    <t>UVG-Max</t>
  </si>
  <si>
    <t>KTG-Alter</t>
  </si>
  <si>
    <t>KTG-Lohn</t>
  </si>
  <si>
    <t>ALV-Z-Lohn</t>
  </si>
  <si>
    <t>gearbeitete ALV Monate</t>
  </si>
  <si>
    <t>BVG (ausblenden)</t>
  </si>
  <si>
    <t>UVG-Z (ausblenden)</t>
  </si>
  <si>
    <t>ALV &amp; ALV-Z Lohnsumme</t>
  </si>
  <si>
    <t>UVG &amp;  UVG-Z Lohnsumme</t>
  </si>
  <si>
    <t>Dieser Abzug beinhaltet den ARBEITNEHMERANTEIL der Arbeitslosenversicherung. Dieser Satz ist jeweils anhand der Angaben der Ausgleichskasse zu überprüfen.</t>
  </si>
  <si>
    <t>Dieser Abzug beinhaltet den ARBEITNEHMERANTEIL des Solidaritätsbetrags der Arbeitslosenversicherung. Dieser Satz ist jeweils anhand der Angaben der Ausgleichskasse zu überprüfen.</t>
  </si>
  <si>
    <t>Tabelle</t>
  </si>
  <si>
    <t>Basislohn ML</t>
  </si>
  <si>
    <t>Basislohn SL</t>
  </si>
  <si>
    <t>Total Pers</t>
  </si>
  <si>
    <t xml:space="preserve">Grundangaben </t>
  </si>
  <si>
    <t>Hier sind Taggelder von Kranken- oder Unfallversicherungen einzutragen, welche Aufgrund einer betehenden Versicherung an den Arbeitnehmer ausbezahlt werden.</t>
  </si>
  <si>
    <t>Entspricht dem massgebenden Lohn, abzüglich des "Jugendlohnes" (für Arbeitnehmende welche im Vorjahr das 17. Altersjahr noch nicht vollendet haben), sowie abzüglich der Löhne von Rentnern (Arbeitnehmende welche das Rentenalter im Vormonat erreicht haben) bis zum jährlichen UVG-Maximallohn.</t>
  </si>
  <si>
    <t>Wie die ALV Lohnsumme, jedoch lediglich der Teil welcher den jährlichen UVG-Maximallohn übersteigt.</t>
  </si>
  <si>
    <t>Entspricht dem massgebenden Lohn, jedoch nur bis vor das angegebene KTG-Alter (für Arbeitnehmende welche das angegebene Alter im Vormonat erreicht haben)</t>
  </si>
  <si>
    <t>Dies entspricht dem Monats- oder Stundenlohn inkl. Zulagen und Entschädigungen aus der Invalidenversicherung (IV), der Erwerbsersatzordnung (EO) oder der Militärversicherung (MV).</t>
  </si>
  <si>
    <t xml:space="preserve">Entspricht dem massgebenden Lohn abzüglich der Entschädigungen aus IV, EO und MV bis zum jährlichen UVG-Maximallohn. </t>
  </si>
  <si>
    <t>Entspricht dem massgebenden Lohn abzüglich der Entschädigungen aus IV, EO und MV, Jedoch nur den Teil welcher den jährlichen UVG-Maximallohn übersteigt.</t>
  </si>
  <si>
    <t>KTG-Lohnsumme</t>
  </si>
  <si>
    <t>Stundensatz (inkl. 13. ML)</t>
  </si>
  <si>
    <t>Unfall- od. Krankentaggeld</t>
  </si>
  <si>
    <t>Detaillierter Lohnbeschrieb</t>
  </si>
  <si>
    <t>UVG-Maximallohn</t>
  </si>
  <si>
    <t>Der jährliche UVG-Maximallohn wird anhand der Anzahl Monate mit UVG-Lohn berechnet (Anzahl Monate x monatlicher UVG-Maximallohn)</t>
  </si>
  <si>
    <t>UVG-Lohnsumme (Mte geglättet)</t>
  </si>
  <si>
    <t>UVG-Lohn (für MA Abzug)</t>
  </si>
  <si>
    <t>UVG-Z-Lohn (für MA Abzug)</t>
  </si>
  <si>
    <t>Entspricht dem massgebenden Lohn abzüglich der Entschädigungen aus IV, EO und MV bis zum jährlichen UVG-Maximallohn. Wird der jährliche UVG-Maximallohn überschritten, gilt pro gearbeiteten Monat der monatliche UVG-Maximallohn. Wird der UVG-Maximallohn im Jahr nicht überschritten, kann die UVG-Lohnsumme in einzelnen Monaten den monatlichen Maxiamllohn überschreiten. Diese Lohnsumme berücksichtigt daher das UVG-Maximum auf das Jahr bezogen.</t>
  </si>
  <si>
    <t>Hier wird lediglich der Monatslohn bis zum UVG-Maximallohn berechnet. Diese Lohnsumme berücksichtigt das UVG-Maximum auf den Monat bezogen. Die deklarierte UVG-Lohnsumme kann daher sich daher vom UVG-Lohn (für den MA Abzug) unterscheiden.</t>
  </si>
  <si>
    <t>UVG-Z-Lohnsumme (Monate geglättet)</t>
  </si>
  <si>
    <t>ALV-Lohn (für MA Abzug)</t>
  </si>
  <si>
    <t>ALV-Z-Lohn (für MA Abzug)</t>
  </si>
  <si>
    <t>ALV-Lohnsumme (Mte geglättet)</t>
  </si>
  <si>
    <t>ALV-Z-Lohnsumme (Monate geglättet)</t>
  </si>
  <si>
    <t xml:space="preserve">Diese Summe entspricht der UVG-Lohnsumme, Jedoch nur den Teil welcher den UVG-Maximallohn pro Jahr übersteigt. </t>
  </si>
  <si>
    <t xml:space="preserve">Diese Summe entspricht der UVG-Lohn (für MA Abzug), Jedoch nur den Teil welcher den UVG-Maximallohn pro Monat übersteigt. </t>
  </si>
  <si>
    <t>KTG-Rentnerlohn</t>
  </si>
  <si>
    <t>Die Ferienzulage ist obligatorisch und beträgt bei 4 Wochen 8.33% oder bei 5 Wochen 10.63%. Bitte passen Sie den Prozentsatz entsprechend an.</t>
  </si>
  <si>
    <t>Dieser Abzug beinhaltet den ARBEITNEHMERANTEIL der Teile der Alters- und Hinterlassenenversicherung, der Invalidenversicherung und der Erwerbsersatzordnung. Dieser Satz ist jeweils anhand der Angaben der Ausgleichskasse zu überprüfen.</t>
  </si>
  <si>
    <t>Hier ist der aktuelle Rentnerfreibetrag pro Monat, den sie in den Unterlagen der Ausgleichskasse finden, einzugeben.</t>
  </si>
  <si>
    <r>
      <t xml:space="preserve">Bitte überprüfen Sie die Felder des Blattes für die Firma (grün markiert) und die der einzelnen Mitarbeiter (gelb markiert). Die Vorlage ist für einfache Verhältnisse bei denen der massgebende Lohn mit dem steuerbaren Lohn übereinstimmt und in der Unfall- und Krankentaggeldversicherung für alle Mitarbeiter die gleichen Konditionen gelten (alle Mitarbeiter arbeiten über 8h pro Woche). </t>
    </r>
    <r>
      <rPr>
        <u/>
        <sz val="9"/>
        <rFont val="Arial"/>
        <family val="2"/>
      </rPr>
      <t>Es ist zu prüfen, ob ein Gesamtarbeitsvertrag vorhanden ist.</t>
    </r>
  </si>
  <si>
    <t xml:space="preserve">Die Krankentaggeld-Versicherung ist freiwillig. Diese bezahlt den "Lohn" bei Krankheit eines Mitarbeiters (und sind dann im Feld "Unfall- oder Krankentaggeld" einzutragen). Die Beiträge können vollumfänglich dem Arbeitnehmenden belastet, dürfen aber auch ganz oder Teilweise vom Arbeitgeber übernommen werden. </t>
  </si>
  <si>
    <t>Hier ist die tatsächliche Banküberweisung pro Monat einzutragen.</t>
  </si>
  <si>
    <t>Kinder</t>
  </si>
  <si>
    <t>In diesem Feld ist die AHV-Nummer anzugeben. Diese ist auf dem AHV-Ausweis oder auf jeder Krankenkassenkarte ersichtliche.</t>
  </si>
  <si>
    <t>Das Geburtsdatum des Arbeitnehmers ist unbedingt anzugeben, da dieses für weitere Berechnungen benötigt wird.</t>
  </si>
  <si>
    <t>Für alle Mitarbeiter bitte "M" oder "W" angeben, in den nicht verwendeten Blätter muss "leer" stehen</t>
  </si>
  <si>
    <t>Hier sind Vorname, Name und Geburtsdatum allfälliger Kinder einzutragen.</t>
  </si>
  <si>
    <t>Hier wird lediglich der Monatslohn bis zum UVG-Maximallohn berechnet. Diese Lohnsumme berücksichtigt das UVG-Maximum auf den Monat bezogen. Die deklarierte ALV-Lohnsumme kann daher sich daher vom ALV-Lohn (für den MA Abzug) unterscheiden.</t>
  </si>
  <si>
    <t xml:space="preserve">Diese Summe entspricht der ALV-Lohn (für MA Abzug), jedoch nur den Teil welcher den UVG-Maximallohn pro Monat übersteigt. </t>
  </si>
  <si>
    <t>ALV-Z Lohn (für MA Abzug)</t>
  </si>
  <si>
    <t>Entspricht dem massgebenden Lohn, abzüglich des "Jugendlohnes" (für Arbeitnehmende welche im Vorjahr das 17. Altersjahr noch nicht vollendet haben), sowie abzüglich der Löhne von Rentnern (Arbeitnehmende welche das Rentenalter im Vormonat erreicht haben) bis zum jährlichen UVG-Maximallohn. Wird der UVG-Maximallohn im Jahr nicht überschritten, kann die ALV-Lohnsumme in einzelnen Monaten den monatlichen Maximallohn überschreiten. Diese Lohnsumme berücksichtigt daher das UVG-Maximum auf das Jahr bezogen.</t>
  </si>
  <si>
    <t>Firma</t>
  </si>
  <si>
    <t>Firmenadresse</t>
  </si>
  <si>
    <t>Grundangaben</t>
  </si>
  <si>
    <r>
      <rPr>
        <b/>
        <sz val="9"/>
        <rFont val="Arial"/>
        <family val="2"/>
      </rPr>
      <t xml:space="preserve">MA im Monatslohn: </t>
    </r>
    <r>
      <rPr>
        <sz val="9"/>
        <rFont val="Arial"/>
        <family val="2"/>
      </rPr>
      <t>Hier ist der vereinbarte Bruttomonatslohn (inklusive den anteiligen 13. Monatslohn - sofern vereinbart) einzufügen.</t>
    </r>
  </si>
  <si>
    <r>
      <rPr>
        <b/>
        <sz val="9"/>
        <rFont val="Arial"/>
        <family val="2"/>
      </rPr>
      <t>MA im Stundenlohn:</t>
    </r>
    <r>
      <rPr>
        <sz val="9"/>
        <rFont val="Arial"/>
        <family val="2"/>
      </rPr>
      <t xml:space="preserve"> Die Anzahl geleisteter Arbeitsstunden ist pro Monat zu erfassen.</t>
    </r>
  </si>
  <si>
    <r>
      <rPr>
        <b/>
        <sz val="9"/>
        <rFont val="Arial"/>
        <family val="2"/>
      </rPr>
      <t>MA im Stundenlohn:</t>
    </r>
    <r>
      <rPr>
        <sz val="9"/>
        <rFont val="Arial"/>
        <family val="2"/>
      </rPr>
      <t xml:space="preserve"> Der Bruttostundensatz gemäss Arbeitsvertrag ist hier einzufügen.</t>
    </r>
  </si>
  <si>
    <t>Blätter Mitarbeiter 1 bis 14 (1-10 Monatslohn / 11-14 Stundenlohn)</t>
  </si>
  <si>
    <t>In dieser Zelle sind Kinder- oder Ausbildungszulagen gemäss den Ansätzen der Familienausgleichskasse einzutragen.</t>
  </si>
  <si>
    <t>Hier ist der maximal versicherte UVG-Lohn pro Monat einzutragen.</t>
  </si>
  <si>
    <t>Ab dem eingetragenen Alter sind die Arbeitnehmer in der Krankentaggeldversicherung NICHT mehr versichert  ("KTG-Rentenalter")</t>
  </si>
  <si>
    <t>Der Quellensteuer unterstellt sind ausländische Arbeitnehmende ohne Niederlassungsbewilligung C. Hier gibt es jedoch viele Ausnahmen und Sonderregelungen. Grundsätzlich ist ein ausländischer Arbeitnehmer, welcher in der CH wohnhaft ist und nicht ordentlich besteuert wird (z.B. Verheiratet mit Schweizer/in) der Quellensteuer unterstellt. ACHTUNG: Die Abzüge sind als Minusbetrag einzugeben.</t>
  </si>
  <si>
    <t>Blatt Lohndeklaration</t>
  </si>
  <si>
    <r>
      <t xml:space="preserve">Auf diesem Blatt sind die Lohnsummen zur Deklaration bei der Ausgleichskasse, dem Unfall- und dem Kranktentaggeldversicherer ausgewiesen. Es sind </t>
    </r>
    <r>
      <rPr>
        <u/>
        <sz val="9"/>
        <rFont val="Arial"/>
        <family val="2"/>
      </rPr>
      <t>keine</t>
    </r>
    <r>
      <rPr>
        <sz val="9"/>
        <rFont val="Arial"/>
        <family val="2"/>
      </rPr>
      <t xml:space="preserve"> Eintragungen vorzunehmen.</t>
    </r>
  </si>
  <si>
    <t>gearbeitete Monate a. Rentner</t>
  </si>
  <si>
    <t>noch offener Rentnerfreibetrag</t>
  </si>
  <si>
    <t>verwendeter Rentnerfreibetrag</t>
  </si>
  <si>
    <t>RFB aktueller Monat + Vormonat</t>
  </si>
  <si>
    <t>UVG-Z</t>
  </si>
  <si>
    <t>Berechnungsbasis</t>
  </si>
  <si>
    <t>Taggelder der IV, EO und Militärversicherung sind hier separat einzutragen.</t>
  </si>
  <si>
    <r>
      <rPr>
        <b/>
        <sz val="9"/>
        <rFont val="Arial"/>
        <family val="2"/>
      </rPr>
      <t>I</t>
    </r>
    <r>
      <rPr>
        <sz val="9"/>
        <rFont val="Arial"/>
        <family val="2"/>
      </rPr>
      <t>n diesem Feld sind zusätzliche Vergütungen zum Bruttomonatslohn einzugeben. Achtung: Bei Stundenlöhnern wird dieser Lohnteil in die Ferienzulage einberechnet.</t>
    </r>
  </si>
  <si>
    <t xml:space="preserve">Die Unfall-Zusatz-Versicherung versichert monatliche Löhne über dem UVG-Max Betrag. Die Beiträge sind der Police des Unfallzusatzversicherers zu entnehmen und können vollumfänglich dem Arbeitnehmenden belastet, dürfen aber auch ganz oder teilweise vom Arbeitgeber übernommen werden. </t>
  </si>
  <si>
    <t>Herr</t>
  </si>
  <si>
    <t>Hans Musterbeispiel</t>
  </si>
  <si>
    <t>Beispielstrasse 1</t>
  </si>
  <si>
    <t>3000 Bern</t>
  </si>
  <si>
    <t>Musterbeispiel GmbH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</si>
</sst>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 #,##0.00_ ;_ * \-#,##0.00_ ;_ * &quot;-&quot;??_ ;_ @_ "/>
    <numFmt numFmtId="164" formatCode="_(* #,##0.00_);_(* \(#,##0.00\);_(* &quot;-&quot;??_);_(@_)"/>
    <numFmt numFmtId="165" formatCode="0_ ;[Red]\-0\ "/>
    <numFmt numFmtId="166" formatCode="0.000_ ;[Red]\-0.000\ "/>
    <numFmt numFmtId="167" formatCode="&quot;Lohnabrechnung &quot;mmmm\ yyyy"/>
    <numFmt numFmtId="168" formatCode="0.000%"/>
    <numFmt numFmtId="169" formatCode="dd/mm/yy;@"/>
    <numFmt numFmtId="170" formatCode="&quot;Lohnabrechnung &amp; -Rekapitulation &quot;yyyy"/>
    <numFmt numFmtId="171" formatCode="#,##0_ ;\-#,##0\ "/>
    <numFmt numFmtId="172" formatCode="mmm"/>
    <numFmt numFmtId="173" formatCode="dd/mm/"/>
    <numFmt numFmtId="174" formatCode="&quot;Lohndeklaration &quot;yyyy"/>
    <numFmt numFmtId="175" formatCode="0.0000"/>
    <numFmt numFmtId="176" formatCode="&quot;Lohnabrechnung &amp; -Rekapitulation &quot;yyyy\ &quot;(wird automatisch berechnet)&quot;"/>
  </numFmts>
  <fonts count="20" x14ac:knownFonts="1">
    <font>
      <sz val="10"/>
      <name val="Verdana"/>
    </font>
    <font>
      <sz val="8"/>
      <name val="Verdana"/>
      <family val="2"/>
    </font>
    <font>
      <sz val="11"/>
      <name val="Arial"/>
      <family val="2"/>
    </font>
    <font>
      <b/>
      <sz val="12"/>
      <name val="Arial"/>
      <family val="2"/>
    </font>
    <font>
      <sz val="12"/>
      <name val="Arial"/>
      <family val="2"/>
    </font>
    <font>
      <sz val="10"/>
      <name val="Arial"/>
      <family val="2"/>
    </font>
    <font>
      <b/>
      <sz val="14"/>
      <color indexed="8"/>
      <name val="Calibri"/>
      <family val="2"/>
    </font>
    <font>
      <sz val="9"/>
      <name val="Arial"/>
      <family val="2"/>
    </font>
    <font>
      <b/>
      <sz val="9"/>
      <name val="Arial"/>
      <family val="2"/>
    </font>
    <font>
      <sz val="10"/>
      <name val="Verdana"/>
      <family val="2"/>
    </font>
    <font>
      <u/>
      <sz val="10"/>
      <name val="Arial"/>
      <family val="2"/>
    </font>
    <font>
      <u/>
      <sz val="9"/>
      <name val="Arial"/>
      <family val="2"/>
    </font>
    <font>
      <b/>
      <u/>
      <sz val="10"/>
      <name val="Arial"/>
      <family val="2"/>
    </font>
    <font>
      <sz val="10"/>
      <name val="Verdana"/>
      <family val="2"/>
    </font>
    <font>
      <sz val="10"/>
      <name val="Verdana"/>
      <family val="2"/>
    </font>
    <font>
      <sz val="10"/>
      <name val="Calibri"/>
      <family val="2"/>
      <scheme val="minor"/>
    </font>
    <font>
      <b/>
      <sz val="9"/>
      <color theme="0"/>
      <name val="Arial"/>
      <family val="2"/>
    </font>
    <font>
      <b/>
      <sz val="10"/>
      <name val="Verdana"/>
      <family val="2"/>
    </font>
    <font>
      <b/>
      <u/>
      <sz val="9"/>
      <name val="Arial"/>
      <family val="2"/>
    </font>
    <font>
      <b/>
      <u/>
      <sz val="10"/>
      <name val="Verdana"/>
      <family val="2"/>
    </font>
  </fonts>
  <fills count="8">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rgb="FFFFFF66"/>
        <bgColor indexed="64"/>
      </patternFill>
    </fill>
    <fill>
      <patternFill patternType="solid">
        <fgColor rgb="FFC0C0C0"/>
        <bgColor indexed="64"/>
      </patternFill>
    </fill>
    <fill>
      <patternFill patternType="solid">
        <fgColor rgb="FF92D050"/>
        <bgColor indexed="64"/>
      </patternFill>
    </fill>
    <fill>
      <patternFill patternType="solid">
        <fgColor rgb="FFFFC000"/>
        <bgColor indexed="64"/>
      </patternFill>
    </fill>
  </fills>
  <borders count="3">
    <border>
      <left/>
      <right/>
      <top/>
      <bottom/>
      <diagonal/>
    </border>
    <border>
      <left/>
      <right/>
      <top style="dashed">
        <color auto="1"/>
      </top>
      <bottom style="dashed">
        <color auto="1"/>
      </bottom>
      <diagonal/>
    </border>
    <border>
      <left/>
      <right/>
      <top style="dotted">
        <color auto="1"/>
      </top>
      <bottom style="dotted">
        <color auto="1"/>
      </bottom>
      <diagonal/>
    </border>
  </borders>
  <cellStyleXfs count="5">
    <xf numFmtId="0" fontId="0" fillId="0" borderId="0"/>
    <xf numFmtId="9" fontId="9" fillId="0" borderId="0" applyFont="0" applyFill="0" applyBorder="0" applyAlignment="0" applyProtection="0"/>
    <xf numFmtId="0" fontId="13" fillId="0" borderId="0"/>
    <xf numFmtId="9" fontId="13" fillId="0" borderId="0" applyFont="0" applyFill="0" applyBorder="0" applyAlignment="0" applyProtection="0"/>
    <xf numFmtId="43" fontId="14" fillId="0" borderId="0" applyFont="0" applyFill="0" applyBorder="0" applyAlignment="0" applyProtection="0"/>
  </cellStyleXfs>
  <cellXfs count="134">
    <xf numFmtId="0" fontId="0" fillId="0" borderId="0" xfId="0"/>
    <xf numFmtId="164" fontId="0" fillId="0" borderId="0" xfId="0" applyNumberFormat="1" applyAlignment="1">
      <alignment horizontal="right"/>
    </xf>
    <xf numFmtId="0" fontId="2" fillId="0" borderId="0" xfId="0" applyFont="1"/>
    <xf numFmtId="0" fontId="3" fillId="0" borderId="0" xfId="0" applyFont="1"/>
    <xf numFmtId="165" fontId="0" fillId="0" borderId="0" xfId="0" applyNumberFormat="1" applyAlignment="1">
      <alignment horizontal="center"/>
    </xf>
    <xf numFmtId="166" fontId="0" fillId="0" borderId="0" xfId="0" applyNumberFormat="1" applyAlignment="1">
      <alignment horizontal="center"/>
    </xf>
    <xf numFmtId="0" fontId="4" fillId="0" borderId="0" xfId="0" applyFont="1"/>
    <xf numFmtId="0" fontId="5" fillId="0" borderId="0" xfId="0" applyFont="1"/>
    <xf numFmtId="4" fontId="7" fillId="0" borderId="0" xfId="0" applyNumberFormat="1" applyFont="1"/>
    <xf numFmtId="0" fontId="8" fillId="0" borderId="0" xfId="0" applyFont="1"/>
    <xf numFmtId="0" fontId="7" fillId="0" borderId="0" xfId="0" applyFont="1"/>
    <xf numFmtId="0" fontId="8" fillId="0" borderId="0" xfId="0" applyFont="1" applyAlignment="1">
      <alignment horizontal="center" vertical="center"/>
    </xf>
    <xf numFmtId="164" fontId="7" fillId="0" borderId="0" xfId="0" applyNumberFormat="1" applyFont="1" applyAlignment="1">
      <alignment horizontal="right"/>
    </xf>
    <xf numFmtId="43" fontId="7" fillId="0" borderId="0" xfId="0" applyNumberFormat="1" applyFont="1"/>
    <xf numFmtId="166" fontId="7" fillId="0" borderId="0" xfId="0" applyNumberFormat="1" applyFont="1"/>
    <xf numFmtId="165" fontId="5" fillId="0" borderId="0" xfId="0" applyNumberFormat="1" applyFont="1"/>
    <xf numFmtId="166" fontId="5" fillId="0" borderId="0" xfId="0" applyNumberFormat="1" applyFont="1"/>
    <xf numFmtId="0" fontId="2" fillId="0" borderId="0" xfId="0" applyFont="1" applyAlignment="1">
      <alignment horizontal="center"/>
    </xf>
    <xf numFmtId="165" fontId="2" fillId="0" borderId="0" xfId="0" applyNumberFormat="1" applyFont="1" applyAlignment="1">
      <alignment horizontal="center"/>
    </xf>
    <xf numFmtId="166" fontId="2" fillId="0" borderId="0" xfId="0" applyNumberFormat="1" applyFont="1" applyAlignment="1">
      <alignment horizontal="center"/>
    </xf>
    <xf numFmtId="0" fontId="2" fillId="0" borderId="0" xfId="0" applyFont="1" applyAlignment="1">
      <alignment horizontal="right"/>
    </xf>
    <xf numFmtId="165" fontId="2" fillId="0" borderId="0" xfId="0" applyNumberFormat="1" applyFont="1"/>
    <xf numFmtId="4" fontId="7" fillId="3" borderId="0" xfId="0" applyNumberFormat="1" applyFont="1" applyFill="1"/>
    <xf numFmtId="0" fontId="5" fillId="0" borderId="0" xfId="0" applyFont="1" applyAlignment="1">
      <alignment horizontal="right"/>
    </xf>
    <xf numFmtId="165" fontId="5" fillId="0" borderId="0" xfId="0" applyNumberFormat="1" applyFont="1" applyAlignment="1">
      <alignment horizontal="center"/>
    </xf>
    <xf numFmtId="4" fontId="7" fillId="3" borderId="0" xfId="0" applyNumberFormat="1" applyFont="1" applyFill="1" applyProtection="1">
      <protection hidden="1"/>
    </xf>
    <xf numFmtId="0" fontId="7" fillId="0" borderId="0" xfId="0" applyFont="1" applyProtection="1">
      <protection hidden="1"/>
    </xf>
    <xf numFmtId="4" fontId="7" fillId="0" borderId="0" xfId="0" applyNumberFormat="1" applyFont="1" applyProtection="1">
      <protection hidden="1"/>
    </xf>
    <xf numFmtId="4" fontId="8" fillId="3" borderId="0" xfId="0" applyNumberFormat="1" applyFont="1" applyFill="1" applyProtection="1">
      <protection hidden="1"/>
    </xf>
    <xf numFmtId="168" fontId="7" fillId="3" borderId="0" xfId="1" applyNumberFormat="1" applyFont="1" applyFill="1" applyProtection="1">
      <protection hidden="1"/>
    </xf>
    <xf numFmtId="4" fontId="7" fillId="4" borderId="0" xfId="0" applyNumberFormat="1" applyFont="1" applyFill="1" applyProtection="1">
      <protection locked="0" hidden="1"/>
    </xf>
    <xf numFmtId="49" fontId="7" fillId="0" borderId="0" xfId="0" applyNumberFormat="1" applyFont="1" applyAlignment="1">
      <alignment horizontal="right"/>
    </xf>
    <xf numFmtId="164" fontId="5" fillId="0" borderId="0" xfId="0" applyNumberFormat="1" applyFont="1" applyAlignment="1">
      <alignment horizontal="right"/>
    </xf>
    <xf numFmtId="0" fontId="12" fillId="0" borderId="0" xfId="0" applyFont="1"/>
    <xf numFmtId="0" fontId="7" fillId="6" borderId="1" xfId="0" applyFont="1" applyFill="1" applyBorder="1" applyAlignment="1">
      <alignment vertical="top"/>
    </xf>
    <xf numFmtId="0" fontId="7" fillId="0" borderId="0" xfId="0" applyFont="1" applyAlignment="1">
      <alignment vertical="top"/>
    </xf>
    <xf numFmtId="0" fontId="7" fillId="4" borderId="1" xfId="0" applyFont="1" applyFill="1" applyBorder="1" applyAlignment="1">
      <alignment vertical="top"/>
    </xf>
    <xf numFmtId="0" fontId="7" fillId="4" borderId="2" xfId="0" applyFont="1" applyFill="1" applyBorder="1" applyAlignment="1">
      <alignment vertical="top"/>
    </xf>
    <xf numFmtId="0" fontId="3" fillId="6" borderId="0" xfId="0" applyFont="1" applyFill="1"/>
    <xf numFmtId="0" fontId="4" fillId="6" borderId="0" xfId="0" applyFont="1" applyFill="1"/>
    <xf numFmtId="0" fontId="3" fillId="6" borderId="0" xfId="0" applyFont="1" applyFill="1" applyProtection="1">
      <protection locked="0"/>
    </xf>
    <xf numFmtId="0" fontId="4" fillId="6" borderId="0" xfId="0" applyFont="1" applyFill="1" applyProtection="1">
      <protection locked="0"/>
    </xf>
    <xf numFmtId="4" fontId="7" fillId="3" borderId="0" xfId="2" applyNumberFormat="1" applyFont="1" applyFill="1" applyProtection="1">
      <protection hidden="1"/>
    </xf>
    <xf numFmtId="168" fontId="7" fillId="3" borderId="0" xfId="3" applyNumberFormat="1" applyFont="1" applyFill="1" applyProtection="1">
      <protection hidden="1"/>
    </xf>
    <xf numFmtId="0" fontId="9" fillId="0" borderId="0" xfId="0" applyFont="1"/>
    <xf numFmtId="169" fontId="5" fillId="0" borderId="0" xfId="0" applyNumberFormat="1" applyFont="1" applyAlignment="1">
      <alignment horizontal="center"/>
    </xf>
    <xf numFmtId="0" fontId="10" fillId="0" borderId="0" xfId="0" applyFont="1"/>
    <xf numFmtId="0" fontId="5" fillId="6" borderId="0" xfId="0" applyFont="1" applyFill="1" applyAlignment="1" applyProtection="1">
      <alignment horizontal="center"/>
      <protection locked="0"/>
    </xf>
    <xf numFmtId="168" fontId="5" fillId="6" borderId="0" xfId="1" applyNumberFormat="1" applyFont="1" applyFill="1" applyAlignment="1" applyProtection="1">
      <alignment horizontal="right"/>
      <protection locked="0" hidden="1"/>
    </xf>
    <xf numFmtId="168" fontId="5" fillId="6" borderId="0" xfId="1" applyNumberFormat="1" applyFont="1" applyFill="1" applyProtection="1">
      <protection locked="0" hidden="1"/>
    </xf>
    <xf numFmtId="172" fontId="8" fillId="0" borderId="0" xfId="0" applyNumberFormat="1" applyFont="1" applyAlignment="1">
      <alignment horizontal="center" vertical="center"/>
    </xf>
    <xf numFmtId="0" fontId="10" fillId="0" borderId="0" xfId="0" applyFont="1" applyAlignment="1">
      <alignment horizontal="center"/>
    </xf>
    <xf numFmtId="4" fontId="7" fillId="0" borderId="0" xfId="0" applyNumberFormat="1" applyFont="1" applyProtection="1">
      <protection locked="0" hidden="1"/>
    </xf>
    <xf numFmtId="1" fontId="7" fillId="0" borderId="0" xfId="4" applyNumberFormat="1" applyFont="1" applyAlignment="1">
      <alignment horizontal="center"/>
    </xf>
    <xf numFmtId="2" fontId="7" fillId="0" borderId="0" xfId="4" applyNumberFormat="1" applyFont="1" applyAlignment="1">
      <alignment horizontal="center"/>
    </xf>
    <xf numFmtId="2" fontId="7" fillId="0" borderId="0" xfId="0" applyNumberFormat="1" applyFont="1" applyAlignment="1">
      <alignment horizontal="center"/>
    </xf>
    <xf numFmtId="168" fontId="7" fillId="3" borderId="0" xfId="1" quotePrefix="1" applyNumberFormat="1" applyFont="1" applyFill="1" applyProtection="1">
      <protection hidden="1"/>
    </xf>
    <xf numFmtId="0" fontId="7" fillId="7" borderId="0" xfId="0" applyFont="1" applyFill="1"/>
    <xf numFmtId="168" fontId="7" fillId="7" borderId="0" xfId="1" applyNumberFormat="1" applyFont="1" applyFill="1" applyProtection="1">
      <protection hidden="1"/>
    </xf>
    <xf numFmtId="4" fontId="7" fillId="7" borderId="0" xfId="0" applyNumberFormat="1" applyFont="1" applyFill="1" applyProtection="1">
      <protection hidden="1"/>
    </xf>
    <xf numFmtId="3" fontId="5" fillId="0" borderId="0" xfId="0" applyNumberFormat="1" applyFont="1" applyAlignment="1" applyProtection="1">
      <alignment horizontal="center"/>
      <protection hidden="1"/>
    </xf>
    <xf numFmtId="173" fontId="16" fillId="0" borderId="0" xfId="0" applyNumberFormat="1" applyFont="1" applyAlignment="1">
      <alignment horizontal="center"/>
    </xf>
    <xf numFmtId="14" fontId="7" fillId="0" borderId="0" xfId="4" applyNumberFormat="1" applyFont="1" applyFill="1" applyProtection="1">
      <protection hidden="1"/>
    </xf>
    <xf numFmtId="169" fontId="7" fillId="0" borderId="0" xfId="4" applyNumberFormat="1" applyFont="1" applyFill="1" applyProtection="1">
      <protection hidden="1"/>
    </xf>
    <xf numFmtId="169" fontId="7" fillId="0" borderId="0" xfId="4" applyNumberFormat="1" applyFont="1" applyFill="1" applyAlignment="1" applyProtection="1">
      <alignment horizontal="center"/>
      <protection hidden="1"/>
    </xf>
    <xf numFmtId="43" fontId="7" fillId="0" borderId="0" xfId="4" applyFont="1" applyFill="1" applyAlignment="1" applyProtection="1">
      <alignment horizontal="center"/>
      <protection hidden="1"/>
    </xf>
    <xf numFmtId="4" fontId="8" fillId="0" borderId="0" xfId="0" applyNumberFormat="1" applyFont="1" applyProtection="1">
      <protection hidden="1"/>
    </xf>
    <xf numFmtId="14" fontId="8" fillId="0" borderId="0" xfId="4" applyNumberFormat="1" applyFont="1" applyFill="1" applyProtection="1">
      <protection hidden="1"/>
    </xf>
    <xf numFmtId="169" fontId="8" fillId="0" borderId="0" xfId="4" applyNumberFormat="1" applyFont="1" applyFill="1" applyProtection="1">
      <protection hidden="1"/>
    </xf>
    <xf numFmtId="169" fontId="8" fillId="0" borderId="0" xfId="4" applyNumberFormat="1" applyFont="1" applyFill="1" applyAlignment="1" applyProtection="1">
      <alignment horizontal="center"/>
      <protection hidden="1"/>
    </xf>
    <xf numFmtId="43" fontId="8" fillId="0" borderId="0" xfId="4" applyFont="1" applyFill="1" applyAlignment="1" applyProtection="1">
      <alignment horizontal="center"/>
      <protection hidden="1"/>
    </xf>
    <xf numFmtId="4" fontId="18" fillId="0" borderId="0" xfId="0" applyNumberFormat="1" applyFont="1" applyProtection="1">
      <protection hidden="1"/>
    </xf>
    <xf numFmtId="14" fontId="18" fillId="0" borderId="0" xfId="4" applyNumberFormat="1" applyFont="1" applyFill="1" applyProtection="1">
      <protection hidden="1"/>
    </xf>
    <xf numFmtId="169" fontId="18" fillId="0" borderId="0" xfId="4" applyNumberFormat="1" applyFont="1" applyFill="1" applyProtection="1">
      <protection hidden="1"/>
    </xf>
    <xf numFmtId="169" fontId="18" fillId="0" borderId="0" xfId="4" applyNumberFormat="1" applyFont="1" applyFill="1" applyAlignment="1" applyProtection="1">
      <alignment horizontal="center"/>
      <protection hidden="1"/>
    </xf>
    <xf numFmtId="43" fontId="18" fillId="0" borderId="0" xfId="4" applyFont="1" applyFill="1" applyAlignment="1" applyProtection="1">
      <alignment horizontal="center"/>
      <protection hidden="1"/>
    </xf>
    <xf numFmtId="171" fontId="8" fillId="0" borderId="0" xfId="4" applyNumberFormat="1" applyFont="1" applyFill="1" applyAlignment="1" applyProtection="1">
      <alignment horizontal="center"/>
      <protection hidden="1"/>
    </xf>
    <xf numFmtId="171" fontId="18" fillId="0" borderId="0" xfId="4" applyNumberFormat="1" applyFont="1" applyFill="1" applyAlignment="1" applyProtection="1">
      <alignment horizontal="center"/>
      <protection hidden="1"/>
    </xf>
    <xf numFmtId="0" fontId="7" fillId="3" borderId="1" xfId="0" applyFont="1" applyFill="1" applyBorder="1" applyAlignment="1">
      <alignment vertical="top"/>
    </xf>
    <xf numFmtId="0" fontId="3" fillId="0" borderId="0" xfId="0" applyFont="1" applyProtection="1">
      <protection locked="0"/>
    </xf>
    <xf numFmtId="0" fontId="4" fillId="0" borderId="0" xfId="0" applyFont="1" applyProtection="1">
      <protection locked="0"/>
    </xf>
    <xf numFmtId="0" fontId="5" fillId="0" borderId="0" xfId="0" applyFont="1" applyAlignment="1">
      <alignment horizontal="center"/>
    </xf>
    <xf numFmtId="0" fontId="3" fillId="0" borderId="0" xfId="0" applyFont="1" applyAlignment="1">
      <alignment horizontal="center"/>
    </xf>
    <xf numFmtId="0" fontId="5" fillId="0" borderId="0" xfId="0" applyFont="1" applyAlignment="1">
      <alignment horizontal="left"/>
    </xf>
    <xf numFmtId="2" fontId="7" fillId="0" borderId="0" xfId="4" applyNumberFormat="1" applyFont="1" applyAlignment="1" applyProtection="1">
      <alignment horizontal="center"/>
    </xf>
    <xf numFmtId="1" fontId="7" fillId="0" borderId="0" xfId="4" applyNumberFormat="1" applyFont="1" applyAlignment="1" applyProtection="1">
      <alignment horizontal="center"/>
    </xf>
    <xf numFmtId="0" fontId="7" fillId="0" borderId="0" xfId="2" applyFont="1"/>
    <xf numFmtId="168" fontId="7" fillId="0" borderId="0" xfId="1" applyNumberFormat="1" applyFont="1" applyFill="1" applyProtection="1">
      <protection hidden="1"/>
    </xf>
    <xf numFmtId="0" fontId="8" fillId="0" borderId="0" xfId="0" applyFont="1" applyProtection="1">
      <protection hidden="1"/>
    </xf>
    <xf numFmtId="175" fontId="7" fillId="0" borderId="0" xfId="2" applyNumberFormat="1" applyFont="1"/>
    <xf numFmtId="171" fontId="8" fillId="3" borderId="0" xfId="4" applyNumberFormat="1" applyFont="1" applyFill="1" applyAlignment="1" applyProtection="1">
      <alignment horizontal="center"/>
      <protection hidden="1"/>
    </xf>
    <xf numFmtId="43" fontId="8" fillId="3" borderId="0" xfId="4" applyFont="1" applyFill="1" applyAlignment="1" applyProtection="1">
      <alignment horizontal="center"/>
      <protection hidden="1"/>
    </xf>
    <xf numFmtId="0" fontId="3" fillId="0" borderId="0" xfId="0" applyFont="1" applyProtection="1">
      <protection hidden="1"/>
    </xf>
    <xf numFmtId="165" fontId="0" fillId="0" borderId="0" xfId="0" applyNumberFormat="1" applyAlignment="1" applyProtection="1">
      <alignment horizontal="center"/>
      <protection hidden="1"/>
    </xf>
    <xf numFmtId="0" fontId="3" fillId="6" borderId="0" xfId="0" applyFont="1" applyFill="1" applyProtection="1">
      <protection hidden="1"/>
    </xf>
    <xf numFmtId="0" fontId="0" fillId="0" borderId="0" xfId="0" applyProtection="1">
      <protection hidden="1"/>
    </xf>
    <xf numFmtId="0" fontId="4" fillId="0" borderId="0" xfId="0" applyFont="1" applyProtection="1">
      <protection hidden="1"/>
    </xf>
    <xf numFmtId="165" fontId="2" fillId="0" borderId="0" xfId="0" applyNumberFormat="1" applyFont="1" applyAlignment="1" applyProtection="1">
      <alignment horizontal="center"/>
      <protection hidden="1"/>
    </xf>
    <xf numFmtId="0" fontId="4" fillId="6" borderId="0" xfId="0" applyFont="1" applyFill="1" applyProtection="1">
      <protection hidden="1"/>
    </xf>
    <xf numFmtId="0" fontId="2" fillId="0" borderId="0" xfId="0" applyFont="1" applyProtection="1">
      <protection hidden="1"/>
    </xf>
    <xf numFmtId="169" fontId="5" fillId="0" borderId="0" xfId="0" applyNumberFormat="1" applyFont="1" applyAlignment="1" applyProtection="1">
      <alignment horizontal="center"/>
      <protection hidden="1"/>
    </xf>
    <xf numFmtId="0" fontId="5" fillId="0" borderId="0" xfId="0" applyFont="1" applyProtection="1">
      <protection hidden="1"/>
    </xf>
    <xf numFmtId="0" fontId="2" fillId="0" borderId="0" xfId="0" applyFont="1" applyAlignment="1" applyProtection="1">
      <alignment horizontal="center"/>
      <protection hidden="1"/>
    </xf>
    <xf numFmtId="165" fontId="2" fillId="0" borderId="0" xfId="0" applyNumberFormat="1" applyFont="1" applyProtection="1">
      <protection hidden="1"/>
    </xf>
    <xf numFmtId="0" fontId="2" fillId="0" borderId="0" xfId="0" applyFont="1" applyAlignment="1" applyProtection="1">
      <alignment horizontal="right"/>
      <protection hidden="1"/>
    </xf>
    <xf numFmtId="0" fontId="8" fillId="0" borderId="0" xfId="0" applyFont="1" applyAlignment="1" applyProtection="1">
      <alignment horizontal="center"/>
      <protection hidden="1"/>
    </xf>
    <xf numFmtId="0" fontId="15" fillId="0" borderId="0" xfId="0" applyFont="1" applyProtection="1">
      <protection hidden="1"/>
    </xf>
    <xf numFmtId="0" fontId="17" fillId="0" borderId="0" xfId="0" applyFont="1" applyProtection="1">
      <protection hidden="1"/>
    </xf>
    <xf numFmtId="0" fontId="19" fillId="0" borderId="0" xfId="0" applyFont="1" applyProtection="1">
      <protection hidden="1"/>
    </xf>
    <xf numFmtId="49" fontId="7" fillId="0" borderId="0" xfId="0" applyNumberFormat="1" applyFont="1" applyAlignment="1" applyProtection="1">
      <alignment horizontal="right"/>
      <protection hidden="1"/>
    </xf>
    <xf numFmtId="164" fontId="0" fillId="0" borderId="0" xfId="0" applyNumberFormat="1" applyAlignment="1" applyProtection="1">
      <alignment horizontal="right"/>
      <protection hidden="1"/>
    </xf>
    <xf numFmtId="0" fontId="7" fillId="3" borderId="1" xfId="0" applyFont="1" applyFill="1" applyBorder="1" applyAlignment="1" applyProtection="1">
      <alignment vertical="top"/>
      <protection hidden="1"/>
    </xf>
    <xf numFmtId="0" fontId="7" fillId="0" borderId="0" xfId="0" applyFont="1" applyAlignment="1" applyProtection="1">
      <alignment vertical="top"/>
      <protection hidden="1"/>
    </xf>
    <xf numFmtId="0" fontId="7" fillId="0" borderId="0" xfId="4" applyNumberFormat="1" applyFont="1" applyFill="1" applyProtection="1">
      <protection hidden="1"/>
    </xf>
    <xf numFmtId="0" fontId="11" fillId="0" borderId="0" xfId="0" applyFont="1"/>
    <xf numFmtId="49" fontId="7" fillId="0" borderId="1" xfId="0" applyNumberFormat="1" applyFont="1" applyBorder="1" applyAlignment="1">
      <alignment horizontal="left" vertical="top" wrapText="1"/>
    </xf>
    <xf numFmtId="167" fontId="6" fillId="2" borderId="0" xfId="0" applyNumberFormat="1" applyFont="1" applyFill="1" applyAlignment="1">
      <alignment horizontal="left"/>
    </xf>
    <xf numFmtId="0" fontId="7" fillId="0" borderId="0" xfId="0" applyFont="1" applyAlignment="1">
      <alignment horizontal="left" wrapText="1"/>
    </xf>
    <xf numFmtId="49" fontId="7" fillId="0" borderId="2" xfId="0" applyNumberFormat="1" applyFont="1" applyBorder="1" applyAlignment="1">
      <alignment horizontal="left" vertical="top" wrapText="1"/>
    </xf>
    <xf numFmtId="49" fontId="7" fillId="0" borderId="0" xfId="0" applyNumberFormat="1" applyFont="1" applyAlignment="1">
      <alignment horizontal="left" vertical="top" wrapText="1"/>
    </xf>
    <xf numFmtId="168" fontId="5" fillId="6" borderId="0" xfId="1" applyNumberFormat="1" applyFont="1" applyFill="1" applyAlignment="1" applyProtection="1">
      <alignment horizontal="right" vertical="center"/>
      <protection locked="0" hidden="1"/>
    </xf>
    <xf numFmtId="170" fontId="6" fillId="6" borderId="0" xfId="0" applyNumberFormat="1" applyFont="1" applyFill="1" applyAlignment="1" applyProtection="1">
      <alignment horizontal="left"/>
      <protection locked="0"/>
    </xf>
    <xf numFmtId="171" fontId="5" fillId="6" borderId="0" xfId="4" applyNumberFormat="1" applyFont="1" applyFill="1" applyAlignment="1" applyProtection="1">
      <alignment horizontal="center" vertical="center"/>
      <protection locked="0" hidden="1"/>
    </xf>
    <xf numFmtId="49" fontId="7" fillId="0" borderId="1" xfId="0" applyNumberFormat="1" applyFont="1" applyBorder="1" applyAlignment="1" applyProtection="1">
      <alignment horizontal="left" vertical="top" wrapText="1"/>
      <protection hidden="1"/>
    </xf>
    <xf numFmtId="176" fontId="6" fillId="5" borderId="0" xfId="0" applyNumberFormat="1" applyFont="1" applyFill="1" applyAlignment="1" applyProtection="1">
      <alignment horizontal="left"/>
      <protection hidden="1"/>
    </xf>
    <xf numFmtId="0" fontId="8" fillId="0" borderId="0" xfId="0" applyFont="1" applyAlignment="1" applyProtection="1">
      <alignment horizontal="center"/>
      <protection hidden="1"/>
    </xf>
    <xf numFmtId="169" fontId="5" fillId="0" borderId="0" xfId="0" applyNumberFormat="1" applyFont="1" applyAlignment="1">
      <alignment horizontal="center"/>
    </xf>
    <xf numFmtId="0" fontId="5" fillId="4" borderId="0" xfId="0" applyFont="1" applyFill="1" applyAlignment="1" applyProtection="1">
      <alignment horizontal="left"/>
      <protection locked="0"/>
    </xf>
    <xf numFmtId="14" fontId="5" fillId="4" borderId="0" xfId="0" applyNumberFormat="1" applyFont="1" applyFill="1" applyAlignment="1" applyProtection="1">
      <alignment horizontal="left"/>
      <protection locked="0"/>
    </xf>
    <xf numFmtId="170" fontId="6" fillId="5" borderId="0" xfId="0" applyNumberFormat="1" applyFont="1" applyFill="1" applyAlignment="1">
      <alignment horizontal="left"/>
    </xf>
    <xf numFmtId="14" fontId="5" fillId="4" borderId="0" xfId="0" applyNumberFormat="1" applyFont="1" applyFill="1" applyAlignment="1" applyProtection="1">
      <alignment horizontal="center"/>
      <protection locked="0"/>
    </xf>
    <xf numFmtId="0" fontId="5" fillId="0" borderId="0" xfId="0" applyFont="1" applyAlignment="1">
      <alignment horizontal="center"/>
    </xf>
    <xf numFmtId="0" fontId="5" fillId="4" borderId="0" xfId="2" applyFont="1" applyFill="1" applyAlignment="1" applyProtection="1">
      <alignment horizontal="left"/>
      <protection locked="0"/>
    </xf>
    <xf numFmtId="174" fontId="6" fillId="6" borderId="0" xfId="0" applyNumberFormat="1" applyFont="1" applyFill="1" applyAlignment="1" applyProtection="1">
      <alignment horizontal="left"/>
      <protection locked="0"/>
    </xf>
  </cellXfs>
  <cellStyles count="5">
    <cellStyle name="Komma" xfId="4" builtinId="3"/>
    <cellStyle name="Prozent" xfId="1" builtinId="5"/>
    <cellStyle name="Prozent 2" xfId="3" xr:uid="{00000000-0005-0000-0000-000002000000}"/>
    <cellStyle name="Standard" xfId="0" builtinId="0"/>
    <cellStyle name="Standard 2" xfId="2" xr:uid="{00000000-0005-0000-0000-000004000000}"/>
  </cellStyles>
  <dxfs count="0"/>
  <tableStyles count="0" defaultTableStyle="TableStyleMedium9"/>
  <colors>
    <mruColors>
      <color rgb="FFFFFF66"/>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4"/>
  <dimension ref="A1:O55"/>
  <sheetViews>
    <sheetView workbookViewId="0">
      <selection activeCell="C20" sqref="C20:O20"/>
    </sheetView>
  </sheetViews>
  <sheetFormatPr baseColWidth="10" defaultRowHeight="12.6" x14ac:dyDescent="0.2"/>
  <cols>
    <col min="1" max="1" width="12.1796875" customWidth="1"/>
    <col min="2" max="2" width="6.1796875" customWidth="1"/>
    <col min="3" max="14" width="8.1796875" style="1" customWidth="1"/>
    <col min="15" max="15" width="9.1796875" style="1" customWidth="1"/>
  </cols>
  <sheetData>
    <row r="1" spans="1:15" ht="18" x14ac:dyDescent="0.35">
      <c r="A1" s="116" t="s">
        <v>15</v>
      </c>
      <c r="B1" s="116"/>
      <c r="C1" s="116"/>
      <c r="D1" s="116"/>
      <c r="E1" s="116"/>
      <c r="F1" s="116"/>
      <c r="G1" s="116"/>
      <c r="H1" s="116"/>
      <c r="I1" s="116"/>
      <c r="J1" s="116"/>
      <c r="K1" s="116"/>
      <c r="L1" s="116"/>
      <c r="M1" s="116"/>
      <c r="N1" s="116"/>
      <c r="O1" s="116"/>
    </row>
    <row r="2" spans="1:15" s="10" customFormat="1" ht="5.25" customHeight="1" x14ac:dyDescent="0.2">
      <c r="E2" s="13"/>
      <c r="F2" s="14"/>
      <c r="H2" s="8"/>
    </row>
    <row r="3" spans="1:15" s="10" customFormat="1" ht="34.200000000000003" customHeight="1" x14ac:dyDescent="0.2">
      <c r="A3" s="117" t="s">
        <v>120</v>
      </c>
      <c r="B3" s="117"/>
      <c r="C3" s="117"/>
      <c r="D3" s="117"/>
      <c r="E3" s="117"/>
      <c r="F3" s="117"/>
      <c r="G3" s="117"/>
      <c r="H3" s="117"/>
      <c r="I3" s="117"/>
      <c r="J3" s="117"/>
      <c r="K3" s="117"/>
      <c r="L3" s="117"/>
      <c r="M3" s="117"/>
      <c r="N3" s="117"/>
      <c r="O3" s="117"/>
    </row>
    <row r="4" spans="1:15" s="7" customFormat="1" ht="13.2" x14ac:dyDescent="0.25">
      <c r="C4" s="31"/>
      <c r="D4" s="32"/>
      <c r="E4" s="32"/>
      <c r="F4" s="32"/>
      <c r="G4" s="32"/>
      <c r="H4" s="32"/>
      <c r="I4" s="32"/>
      <c r="J4" s="32"/>
      <c r="K4" s="32"/>
      <c r="L4" s="32"/>
      <c r="M4" s="32"/>
      <c r="N4" s="32"/>
      <c r="O4" s="32"/>
    </row>
    <row r="5" spans="1:15" s="7" customFormat="1" ht="13.2" x14ac:dyDescent="0.25">
      <c r="A5" s="33" t="s">
        <v>16</v>
      </c>
      <c r="C5" s="31"/>
      <c r="D5" s="32"/>
      <c r="E5" s="32"/>
      <c r="F5" s="32"/>
      <c r="G5" s="32"/>
      <c r="H5" s="32"/>
      <c r="I5" s="32"/>
      <c r="J5" s="32"/>
      <c r="K5" s="32"/>
      <c r="L5" s="32"/>
      <c r="M5" s="32"/>
      <c r="N5" s="32"/>
      <c r="O5" s="32"/>
    </row>
    <row r="6" spans="1:15" s="10" customFormat="1" ht="4.8" customHeight="1" x14ac:dyDescent="0.2">
      <c r="E6" s="13"/>
      <c r="F6" s="14"/>
      <c r="H6" s="8"/>
    </row>
    <row r="7" spans="1:15" s="7" customFormat="1" ht="13.2" x14ac:dyDescent="0.25">
      <c r="A7" s="9" t="s">
        <v>132</v>
      </c>
      <c r="C7" s="31"/>
      <c r="D7" s="32"/>
      <c r="E7" s="32"/>
      <c r="F7" s="32"/>
      <c r="G7" s="32"/>
      <c r="H7" s="32"/>
      <c r="I7" s="32"/>
      <c r="J7" s="32"/>
      <c r="K7" s="32"/>
      <c r="L7" s="32"/>
      <c r="M7" s="32"/>
      <c r="N7" s="32"/>
      <c r="O7" s="32"/>
    </row>
    <row r="8" spans="1:15" s="35" customFormat="1" ht="11.4" x14ac:dyDescent="0.2">
      <c r="A8" s="34" t="s">
        <v>133</v>
      </c>
      <c r="B8" s="34"/>
    </row>
    <row r="9" spans="1:15" s="10" customFormat="1" ht="4.8" customHeight="1" x14ac:dyDescent="0.2">
      <c r="E9" s="13"/>
      <c r="F9" s="14"/>
      <c r="H9" s="8"/>
    </row>
    <row r="10" spans="1:15" s="7" customFormat="1" ht="13.2" x14ac:dyDescent="0.25">
      <c r="A10" s="9" t="s">
        <v>134</v>
      </c>
      <c r="C10" s="31"/>
      <c r="D10" s="32"/>
      <c r="E10" s="32"/>
      <c r="F10" s="32"/>
      <c r="G10" s="32"/>
      <c r="H10" s="32"/>
      <c r="I10" s="32"/>
      <c r="J10" s="32"/>
      <c r="K10" s="32"/>
      <c r="L10" s="32"/>
      <c r="M10" s="32"/>
      <c r="N10" s="32"/>
      <c r="O10" s="32"/>
    </row>
    <row r="11" spans="1:15" s="35" customFormat="1" ht="11.4" x14ac:dyDescent="0.2">
      <c r="A11" s="34" t="s">
        <v>26</v>
      </c>
      <c r="B11" s="34"/>
      <c r="C11" s="115" t="s">
        <v>117</v>
      </c>
      <c r="D11" s="115"/>
      <c r="E11" s="115"/>
      <c r="F11" s="115"/>
      <c r="G11" s="115"/>
      <c r="H11" s="115"/>
      <c r="I11" s="115"/>
      <c r="J11" s="115"/>
      <c r="K11" s="115"/>
      <c r="L11" s="115"/>
      <c r="M11" s="115"/>
      <c r="N11" s="115"/>
      <c r="O11" s="115"/>
    </row>
    <row r="12" spans="1:15" s="35" customFormat="1" ht="22.8" customHeight="1" x14ac:dyDescent="0.2">
      <c r="A12" s="34" t="s">
        <v>6</v>
      </c>
      <c r="B12" s="34"/>
      <c r="C12" s="115" t="s">
        <v>118</v>
      </c>
      <c r="D12" s="115"/>
      <c r="E12" s="115"/>
      <c r="F12" s="115"/>
      <c r="G12" s="115"/>
      <c r="H12" s="115"/>
      <c r="I12" s="115"/>
      <c r="J12" s="115"/>
      <c r="K12" s="115"/>
      <c r="L12" s="115"/>
      <c r="M12" s="115"/>
      <c r="N12" s="115"/>
      <c r="O12" s="115"/>
    </row>
    <row r="13" spans="1:15" s="35" customFormat="1" ht="11.4" x14ac:dyDescent="0.2">
      <c r="A13" s="34" t="s">
        <v>41</v>
      </c>
      <c r="B13" s="34"/>
      <c r="C13" s="115" t="s">
        <v>119</v>
      </c>
      <c r="D13" s="115"/>
      <c r="E13" s="115"/>
      <c r="F13" s="115"/>
      <c r="G13" s="115"/>
      <c r="H13" s="115"/>
      <c r="I13" s="115"/>
      <c r="J13" s="115"/>
      <c r="K13" s="115"/>
      <c r="L13" s="115"/>
      <c r="M13" s="115"/>
      <c r="N13" s="115"/>
      <c r="O13" s="115"/>
    </row>
    <row r="14" spans="1:15" s="35" customFormat="1" ht="11.4" x14ac:dyDescent="0.2">
      <c r="A14" s="34" t="s">
        <v>42</v>
      </c>
      <c r="B14" s="34"/>
      <c r="C14" s="115" t="s">
        <v>45</v>
      </c>
      <c r="D14" s="115"/>
      <c r="E14" s="115"/>
      <c r="F14" s="115"/>
      <c r="G14" s="115"/>
      <c r="H14" s="115"/>
      <c r="I14" s="115"/>
      <c r="J14" s="115"/>
      <c r="K14" s="115"/>
      <c r="L14" s="115"/>
      <c r="M14" s="115"/>
      <c r="N14" s="115"/>
      <c r="O14" s="115"/>
    </row>
    <row r="15" spans="1:15" s="35" customFormat="1" ht="11.4" x14ac:dyDescent="0.2">
      <c r="A15" s="34" t="s">
        <v>48</v>
      </c>
      <c r="B15" s="34"/>
      <c r="C15" s="115" t="s">
        <v>84</v>
      </c>
      <c r="D15" s="115"/>
      <c r="E15" s="115"/>
      <c r="F15" s="115"/>
      <c r="G15" s="115"/>
      <c r="H15" s="115"/>
      <c r="I15" s="115"/>
      <c r="J15" s="115"/>
      <c r="K15" s="115"/>
      <c r="L15" s="115"/>
      <c r="M15" s="115"/>
      <c r="N15" s="115"/>
      <c r="O15" s="115"/>
    </row>
    <row r="16" spans="1:15" s="35" customFormat="1" ht="22.8" customHeight="1" x14ac:dyDescent="0.2">
      <c r="A16" s="34" t="s">
        <v>55</v>
      </c>
      <c r="B16" s="34"/>
      <c r="C16" s="115" t="s">
        <v>85</v>
      </c>
      <c r="D16" s="115"/>
      <c r="E16" s="115"/>
      <c r="F16" s="115"/>
      <c r="G16" s="115"/>
      <c r="H16" s="115"/>
      <c r="I16" s="115"/>
      <c r="J16" s="115"/>
      <c r="K16" s="115"/>
      <c r="L16" s="115"/>
      <c r="M16" s="115"/>
      <c r="N16" s="115"/>
      <c r="O16" s="115"/>
    </row>
    <row r="17" spans="1:15" s="35" customFormat="1" ht="11.4" x14ac:dyDescent="0.2">
      <c r="A17" s="34" t="s">
        <v>75</v>
      </c>
      <c r="B17" s="34"/>
      <c r="C17" s="115" t="s">
        <v>140</v>
      </c>
      <c r="D17" s="115"/>
      <c r="E17" s="115"/>
      <c r="F17" s="115"/>
      <c r="G17" s="115"/>
      <c r="H17" s="115"/>
      <c r="I17" s="115"/>
      <c r="J17" s="115"/>
      <c r="K17" s="115"/>
      <c r="L17" s="115"/>
      <c r="M17" s="115"/>
      <c r="N17" s="115"/>
      <c r="O17" s="115"/>
    </row>
    <row r="18" spans="1:15" s="35" customFormat="1" ht="22.8" customHeight="1" x14ac:dyDescent="0.2">
      <c r="A18" s="34" t="s">
        <v>17</v>
      </c>
      <c r="B18" s="34"/>
      <c r="C18" s="115" t="s">
        <v>18</v>
      </c>
      <c r="D18" s="115"/>
      <c r="E18" s="115"/>
      <c r="F18" s="115"/>
      <c r="G18" s="115"/>
      <c r="H18" s="115"/>
      <c r="I18" s="115"/>
      <c r="J18" s="115"/>
      <c r="K18" s="115"/>
      <c r="L18" s="115"/>
      <c r="M18" s="115"/>
      <c r="N18" s="115"/>
      <c r="O18" s="115"/>
    </row>
    <row r="19" spans="1:15" s="35" customFormat="1" ht="22.8" customHeight="1" x14ac:dyDescent="0.2">
      <c r="A19" s="34" t="s">
        <v>149</v>
      </c>
      <c r="B19" s="34"/>
      <c r="C19" s="115" t="s">
        <v>153</v>
      </c>
      <c r="D19" s="115"/>
      <c r="E19" s="115"/>
      <c r="F19" s="115"/>
      <c r="G19" s="115"/>
      <c r="H19" s="115"/>
      <c r="I19" s="115"/>
      <c r="J19" s="115"/>
      <c r="K19" s="115"/>
      <c r="L19" s="115"/>
      <c r="M19" s="115"/>
      <c r="N19" s="115"/>
      <c r="O19" s="115"/>
    </row>
    <row r="20" spans="1:15" s="35" customFormat="1" ht="22.8" customHeight="1" x14ac:dyDescent="0.2">
      <c r="A20" s="34" t="s">
        <v>9</v>
      </c>
      <c r="B20" s="34"/>
      <c r="C20" s="115" t="s">
        <v>121</v>
      </c>
      <c r="D20" s="115"/>
      <c r="E20" s="115"/>
      <c r="F20" s="115"/>
      <c r="G20" s="115"/>
      <c r="H20" s="115"/>
      <c r="I20" s="115"/>
      <c r="J20" s="115"/>
      <c r="K20" s="115"/>
      <c r="L20" s="115"/>
      <c r="M20" s="115"/>
      <c r="N20" s="115"/>
      <c r="O20" s="115"/>
    </row>
    <row r="21" spans="1:15" s="35" customFormat="1" ht="11.4" x14ac:dyDescent="0.2">
      <c r="A21" s="34" t="s">
        <v>76</v>
      </c>
      <c r="B21" s="34"/>
      <c r="C21" s="115" t="s">
        <v>141</v>
      </c>
      <c r="D21" s="115"/>
      <c r="E21" s="115"/>
      <c r="F21" s="115"/>
      <c r="G21" s="115"/>
      <c r="H21" s="115"/>
      <c r="I21" s="115"/>
      <c r="J21" s="115"/>
      <c r="K21" s="115"/>
      <c r="L21" s="115"/>
      <c r="M21" s="115"/>
      <c r="N21" s="115"/>
      <c r="O21" s="115"/>
    </row>
    <row r="22" spans="1:15" s="10" customFormat="1" ht="4.8" customHeight="1" x14ac:dyDescent="0.2">
      <c r="E22" s="13"/>
      <c r="F22" s="14"/>
      <c r="H22" s="8"/>
    </row>
    <row r="23" spans="1:15" s="35" customFormat="1" ht="11.4" x14ac:dyDescent="0.2">
      <c r="A23" s="34" t="s">
        <v>46</v>
      </c>
      <c r="B23" s="34"/>
      <c r="C23" s="115" t="s">
        <v>47</v>
      </c>
      <c r="D23" s="115"/>
      <c r="E23" s="115"/>
      <c r="F23" s="115"/>
      <c r="G23" s="115"/>
      <c r="H23" s="115"/>
      <c r="I23" s="115"/>
      <c r="J23" s="115"/>
      <c r="K23" s="115"/>
      <c r="L23" s="115"/>
      <c r="M23" s="115"/>
      <c r="N23" s="115"/>
      <c r="O23" s="115"/>
    </row>
    <row r="24" spans="1:15" s="7" customFormat="1" ht="13.2" x14ac:dyDescent="0.25">
      <c r="C24" s="31"/>
      <c r="D24" s="32"/>
      <c r="E24" s="32"/>
      <c r="F24" s="32"/>
      <c r="G24" s="32"/>
      <c r="H24" s="32"/>
      <c r="I24" s="32"/>
      <c r="J24" s="32"/>
      <c r="K24" s="32"/>
      <c r="L24" s="32"/>
      <c r="M24" s="32"/>
      <c r="N24" s="32"/>
      <c r="O24" s="32"/>
    </row>
    <row r="25" spans="1:15" s="7" customFormat="1" ht="13.2" x14ac:dyDescent="0.25">
      <c r="A25" s="33" t="s">
        <v>143</v>
      </c>
      <c r="C25" s="31"/>
      <c r="D25" s="32"/>
      <c r="E25" s="32"/>
      <c r="F25" s="32"/>
      <c r="G25" s="32"/>
      <c r="H25" s="32"/>
      <c r="I25" s="32"/>
      <c r="J25" s="32"/>
      <c r="K25" s="32"/>
      <c r="L25" s="32"/>
      <c r="M25" s="32"/>
      <c r="N25" s="32"/>
      <c r="O25" s="32"/>
    </row>
    <row r="26" spans="1:15" s="10" customFormat="1" ht="4.8" customHeight="1" x14ac:dyDescent="0.2">
      <c r="E26" s="13"/>
      <c r="F26" s="14"/>
      <c r="H26" s="8"/>
    </row>
    <row r="27" spans="1:15" ht="12.6" customHeight="1" x14ac:dyDescent="0.2">
      <c r="A27" s="119" t="s">
        <v>144</v>
      </c>
      <c r="B27" s="119"/>
      <c r="C27" s="119"/>
      <c r="D27" s="119"/>
      <c r="E27" s="119"/>
      <c r="F27" s="119"/>
      <c r="G27" s="119"/>
      <c r="H27" s="119"/>
      <c r="I27" s="119"/>
      <c r="J27" s="119"/>
      <c r="K27" s="119"/>
      <c r="L27" s="119"/>
      <c r="M27" s="119"/>
      <c r="N27" s="119"/>
      <c r="O27" s="119"/>
    </row>
    <row r="28" spans="1:15" s="7" customFormat="1" ht="13.2" x14ac:dyDescent="0.25">
      <c r="C28" s="31"/>
      <c r="D28" s="32"/>
      <c r="E28" s="32"/>
      <c r="F28" s="32"/>
      <c r="G28" s="32"/>
      <c r="H28" s="32"/>
      <c r="I28" s="32"/>
      <c r="J28" s="32"/>
      <c r="K28" s="32"/>
      <c r="L28" s="32"/>
      <c r="M28" s="32"/>
      <c r="N28" s="32"/>
      <c r="O28" s="32"/>
    </row>
    <row r="29" spans="1:15" s="7" customFormat="1" ht="13.2" x14ac:dyDescent="0.25">
      <c r="A29" s="33" t="s">
        <v>138</v>
      </c>
      <c r="C29" s="31"/>
      <c r="D29" s="32"/>
      <c r="E29" s="32"/>
      <c r="F29" s="32"/>
      <c r="G29" s="32"/>
      <c r="H29" s="32"/>
      <c r="I29" s="32"/>
      <c r="J29" s="32"/>
      <c r="K29" s="32"/>
      <c r="L29" s="32"/>
      <c r="M29" s="32"/>
      <c r="N29" s="32"/>
      <c r="O29" s="32"/>
    </row>
    <row r="30" spans="1:15" s="10" customFormat="1" ht="4.8" customHeight="1" x14ac:dyDescent="0.2">
      <c r="E30" s="13"/>
      <c r="F30" s="14"/>
      <c r="H30" s="8"/>
    </row>
    <row r="31" spans="1:15" ht="13.2" x14ac:dyDescent="0.25">
      <c r="A31" s="9" t="s">
        <v>134</v>
      </c>
      <c r="C31" s="31"/>
    </row>
    <row r="32" spans="1:15" s="35" customFormat="1" ht="11.4" x14ac:dyDescent="0.2">
      <c r="A32" s="37" t="s">
        <v>12</v>
      </c>
      <c r="B32" s="37"/>
      <c r="C32" s="118" t="s">
        <v>124</v>
      </c>
      <c r="D32" s="118"/>
      <c r="E32" s="118"/>
      <c r="F32" s="118"/>
      <c r="G32" s="118"/>
      <c r="H32" s="118"/>
      <c r="I32" s="118"/>
      <c r="J32" s="118"/>
      <c r="K32" s="118"/>
      <c r="L32" s="118"/>
      <c r="M32" s="118"/>
      <c r="N32" s="118"/>
      <c r="O32" s="118"/>
    </row>
    <row r="33" spans="1:15" s="35" customFormat="1" ht="11.4" x14ac:dyDescent="0.2">
      <c r="A33" s="37" t="s">
        <v>13</v>
      </c>
      <c r="B33" s="37"/>
      <c r="C33" s="118" t="s">
        <v>125</v>
      </c>
      <c r="D33" s="118"/>
      <c r="E33" s="118"/>
      <c r="F33" s="118"/>
      <c r="G33" s="118"/>
      <c r="H33" s="118"/>
      <c r="I33" s="118"/>
      <c r="J33" s="118"/>
      <c r="K33" s="118"/>
      <c r="L33" s="118"/>
      <c r="M33" s="118"/>
      <c r="N33" s="118"/>
      <c r="O33" s="118"/>
    </row>
    <row r="34" spans="1:15" s="35" customFormat="1" ht="11.4" x14ac:dyDescent="0.2">
      <c r="A34" s="37" t="s">
        <v>29</v>
      </c>
      <c r="B34" s="37"/>
      <c r="C34" s="118" t="s">
        <v>126</v>
      </c>
      <c r="D34" s="118"/>
      <c r="E34" s="118"/>
      <c r="F34" s="118"/>
      <c r="G34" s="118"/>
      <c r="H34" s="118"/>
      <c r="I34" s="118"/>
      <c r="J34" s="118"/>
      <c r="K34" s="118"/>
      <c r="L34" s="118"/>
      <c r="M34" s="118"/>
      <c r="N34" s="118"/>
      <c r="O34" s="118"/>
    </row>
    <row r="35" spans="1:15" s="35" customFormat="1" ht="11.4" x14ac:dyDescent="0.2">
      <c r="A35" s="37" t="s">
        <v>123</v>
      </c>
      <c r="B35" s="37"/>
      <c r="C35" s="118" t="s">
        <v>127</v>
      </c>
      <c r="D35" s="118"/>
      <c r="E35" s="118"/>
      <c r="F35" s="118"/>
      <c r="G35" s="118"/>
      <c r="H35" s="118"/>
      <c r="I35" s="118"/>
      <c r="J35" s="118"/>
      <c r="K35" s="118"/>
      <c r="L35" s="118"/>
      <c r="M35" s="118"/>
      <c r="N35" s="118"/>
      <c r="O35" s="118"/>
    </row>
    <row r="36" spans="1:15" s="10" customFormat="1" ht="4.8" customHeight="1" x14ac:dyDescent="0.2">
      <c r="E36" s="13"/>
      <c r="F36" s="14"/>
      <c r="H36" s="8"/>
    </row>
    <row r="37" spans="1:15" s="7" customFormat="1" ht="13.2" x14ac:dyDescent="0.25">
      <c r="A37" s="9" t="s">
        <v>3</v>
      </c>
      <c r="C37" s="31"/>
      <c r="D37" s="32"/>
      <c r="E37" s="32"/>
      <c r="F37" s="32"/>
      <c r="G37" s="32"/>
      <c r="H37" s="32"/>
      <c r="I37" s="32"/>
      <c r="J37" s="32"/>
      <c r="K37" s="32"/>
      <c r="L37" s="32"/>
      <c r="M37" s="32"/>
      <c r="N37" s="32"/>
      <c r="O37" s="32"/>
    </row>
    <row r="38" spans="1:15" s="35" customFormat="1" ht="11.4" x14ac:dyDescent="0.2">
      <c r="A38" s="36" t="s">
        <v>37</v>
      </c>
      <c r="B38" s="36"/>
      <c r="C38" s="115" t="s">
        <v>135</v>
      </c>
      <c r="D38" s="115"/>
      <c r="E38" s="115"/>
      <c r="F38" s="115"/>
      <c r="G38" s="115"/>
      <c r="H38" s="115"/>
      <c r="I38" s="115"/>
      <c r="J38" s="115"/>
      <c r="K38" s="115"/>
      <c r="L38" s="115"/>
      <c r="M38" s="115"/>
      <c r="N38" s="115"/>
      <c r="O38" s="115"/>
    </row>
    <row r="39" spans="1:15" s="35" customFormat="1" ht="11.4" x14ac:dyDescent="0.2">
      <c r="A39" s="36" t="s">
        <v>23</v>
      </c>
      <c r="B39" s="36"/>
      <c r="C39" s="115" t="s">
        <v>136</v>
      </c>
      <c r="D39" s="115"/>
      <c r="E39" s="115"/>
      <c r="F39" s="115"/>
      <c r="G39" s="115"/>
      <c r="H39" s="115"/>
      <c r="I39" s="115"/>
      <c r="J39" s="115"/>
      <c r="K39" s="115"/>
      <c r="L39" s="115"/>
      <c r="M39" s="115"/>
      <c r="N39" s="115"/>
      <c r="O39" s="115"/>
    </row>
    <row r="40" spans="1:15" s="35" customFormat="1" ht="11.4" x14ac:dyDescent="0.2">
      <c r="A40" s="36" t="s">
        <v>24</v>
      </c>
      <c r="B40" s="36"/>
      <c r="C40" s="115" t="s">
        <v>137</v>
      </c>
      <c r="D40" s="115"/>
      <c r="E40" s="115"/>
      <c r="F40" s="115"/>
      <c r="G40" s="115"/>
      <c r="H40" s="115"/>
      <c r="I40" s="115"/>
      <c r="J40" s="115"/>
      <c r="K40" s="115"/>
      <c r="L40" s="115"/>
      <c r="M40" s="115"/>
      <c r="N40" s="115"/>
      <c r="O40" s="115"/>
    </row>
    <row r="41" spans="1:15" s="10" customFormat="1" ht="4.8" customHeight="1" x14ac:dyDescent="0.2">
      <c r="E41" s="13"/>
      <c r="F41" s="14"/>
      <c r="H41" s="8"/>
    </row>
    <row r="42" spans="1:15" s="35" customFormat="1" ht="11.4" customHeight="1" x14ac:dyDescent="0.2">
      <c r="A42" s="36" t="s">
        <v>36</v>
      </c>
      <c r="B42" s="36"/>
      <c r="C42" s="115" t="s">
        <v>152</v>
      </c>
      <c r="D42" s="115"/>
      <c r="E42" s="115"/>
      <c r="F42" s="115"/>
      <c r="G42" s="115"/>
      <c r="H42" s="115"/>
      <c r="I42" s="115"/>
      <c r="J42" s="115"/>
      <c r="K42" s="115"/>
      <c r="L42" s="115"/>
      <c r="M42" s="115"/>
      <c r="N42" s="115"/>
      <c r="O42" s="115"/>
    </row>
    <row r="43" spans="1:15" s="35" customFormat="1" ht="11.4" x14ac:dyDescent="0.2">
      <c r="A43" s="36" t="s">
        <v>73</v>
      </c>
      <c r="B43" s="36"/>
      <c r="C43" s="115" t="s">
        <v>151</v>
      </c>
      <c r="D43" s="115"/>
      <c r="E43" s="115"/>
      <c r="F43" s="115"/>
      <c r="G43" s="115"/>
      <c r="H43" s="115"/>
      <c r="I43" s="115"/>
      <c r="J43" s="115"/>
      <c r="K43" s="115"/>
      <c r="L43" s="115"/>
      <c r="M43" s="115"/>
      <c r="N43" s="115"/>
      <c r="O43" s="115"/>
    </row>
    <row r="44" spans="1:15" s="10" customFormat="1" ht="4.8" customHeight="1" x14ac:dyDescent="0.2">
      <c r="E44" s="13"/>
      <c r="F44" s="14"/>
      <c r="H44" s="8"/>
    </row>
    <row r="45" spans="1:15" s="35" customFormat="1" ht="11.4" customHeight="1" x14ac:dyDescent="0.2">
      <c r="A45" s="36" t="s">
        <v>54</v>
      </c>
      <c r="B45" s="36"/>
      <c r="C45" s="115" t="s">
        <v>91</v>
      </c>
      <c r="D45" s="115"/>
      <c r="E45" s="115"/>
      <c r="F45" s="115"/>
      <c r="G45" s="115"/>
      <c r="H45" s="115"/>
      <c r="I45" s="115"/>
      <c r="J45" s="115"/>
      <c r="K45" s="115"/>
      <c r="L45" s="115"/>
      <c r="M45" s="115"/>
      <c r="N45" s="115"/>
      <c r="O45" s="115"/>
    </row>
    <row r="46" spans="1:15" s="35" customFormat="1" ht="11.4" x14ac:dyDescent="0.2">
      <c r="A46" s="36" t="s">
        <v>27</v>
      </c>
      <c r="B46" s="36"/>
      <c r="C46" s="115" t="s">
        <v>139</v>
      </c>
      <c r="D46" s="115"/>
      <c r="E46" s="115"/>
      <c r="F46" s="115"/>
      <c r="G46" s="115"/>
      <c r="H46" s="115"/>
      <c r="I46" s="115"/>
      <c r="J46" s="115"/>
      <c r="K46" s="115"/>
      <c r="L46" s="115"/>
      <c r="M46" s="115"/>
      <c r="N46" s="115"/>
      <c r="O46" s="115"/>
    </row>
    <row r="47" spans="1:15" s="10" customFormat="1" ht="4.8" customHeight="1" x14ac:dyDescent="0.2">
      <c r="E47" s="13"/>
      <c r="F47" s="14"/>
      <c r="H47" s="8"/>
    </row>
    <row r="48" spans="1:15" ht="13.2" x14ac:dyDescent="0.25">
      <c r="A48" s="9" t="s">
        <v>5</v>
      </c>
      <c r="C48" s="31"/>
    </row>
    <row r="49" spans="1:15" s="35" customFormat="1" ht="34.200000000000003" customHeight="1" x14ac:dyDescent="0.2">
      <c r="A49" s="37" t="s">
        <v>19</v>
      </c>
      <c r="B49" s="37"/>
      <c r="C49" s="118" t="s">
        <v>20</v>
      </c>
      <c r="D49" s="118"/>
      <c r="E49" s="118"/>
      <c r="F49" s="118"/>
      <c r="G49" s="118"/>
      <c r="H49" s="118"/>
      <c r="I49" s="118"/>
      <c r="J49" s="118"/>
      <c r="K49" s="118"/>
      <c r="L49" s="118"/>
      <c r="M49" s="118"/>
      <c r="N49" s="118"/>
      <c r="O49" s="118"/>
    </row>
    <row r="50" spans="1:15" s="35" customFormat="1" ht="34.200000000000003" customHeight="1" x14ac:dyDescent="0.2">
      <c r="A50" s="37" t="s">
        <v>10</v>
      </c>
      <c r="B50" s="37"/>
      <c r="C50" s="118" t="s">
        <v>142</v>
      </c>
      <c r="D50" s="118"/>
      <c r="E50" s="118"/>
      <c r="F50" s="118"/>
      <c r="G50" s="118"/>
      <c r="H50" s="118"/>
      <c r="I50" s="118"/>
      <c r="J50" s="118"/>
      <c r="K50" s="118"/>
      <c r="L50" s="118"/>
      <c r="M50" s="118"/>
      <c r="N50" s="118"/>
      <c r="O50" s="118"/>
    </row>
    <row r="51" spans="1:15" s="35" customFormat="1" ht="22.2" customHeight="1" x14ac:dyDescent="0.2">
      <c r="A51" s="37" t="s">
        <v>11</v>
      </c>
      <c r="B51" s="37"/>
      <c r="C51" s="118" t="s">
        <v>21</v>
      </c>
      <c r="D51" s="118"/>
      <c r="E51" s="118"/>
      <c r="F51" s="118"/>
      <c r="G51" s="118"/>
      <c r="H51" s="118"/>
      <c r="I51" s="118"/>
      <c r="J51" s="118"/>
      <c r="K51" s="118"/>
      <c r="L51" s="118"/>
      <c r="M51" s="118"/>
      <c r="N51" s="118"/>
      <c r="O51" s="118"/>
    </row>
    <row r="52" spans="1:15" s="10" customFormat="1" ht="4.8" customHeight="1" x14ac:dyDescent="0.2">
      <c r="E52" s="13"/>
      <c r="F52" s="14"/>
      <c r="H52" s="8"/>
    </row>
    <row r="53" spans="1:15" s="35" customFormat="1" ht="11.4" x14ac:dyDescent="0.2">
      <c r="A53" s="37" t="s">
        <v>1</v>
      </c>
      <c r="B53" s="37"/>
      <c r="C53" s="118" t="s">
        <v>22</v>
      </c>
      <c r="D53" s="118"/>
      <c r="E53" s="118"/>
      <c r="F53" s="118"/>
      <c r="G53" s="118"/>
      <c r="H53" s="118"/>
      <c r="I53" s="118"/>
      <c r="J53" s="118"/>
      <c r="K53" s="118"/>
      <c r="L53" s="118"/>
      <c r="M53" s="118"/>
      <c r="N53" s="118"/>
      <c r="O53" s="118"/>
    </row>
    <row r="54" spans="1:15" s="10" customFormat="1" ht="4.8" customHeight="1" x14ac:dyDescent="0.2">
      <c r="E54" s="13"/>
      <c r="F54" s="14"/>
      <c r="H54" s="8"/>
    </row>
    <row r="55" spans="1:15" s="35" customFormat="1" ht="11.4" x14ac:dyDescent="0.2">
      <c r="A55" s="37" t="s">
        <v>39</v>
      </c>
      <c r="B55" s="37"/>
      <c r="C55" s="118" t="s">
        <v>122</v>
      </c>
      <c r="D55" s="118"/>
      <c r="E55" s="118"/>
      <c r="F55" s="118"/>
      <c r="G55" s="118"/>
      <c r="H55" s="118"/>
      <c r="I55" s="118"/>
      <c r="J55" s="118"/>
      <c r="K55" s="118"/>
      <c r="L55" s="118"/>
      <c r="M55" s="118"/>
      <c r="N55" s="118"/>
      <c r="O55" s="118"/>
    </row>
  </sheetData>
  <sheetProtection password="C963" sheet="1" objects="1" scenarios="1" selectLockedCells="1"/>
  <mergeCells count="31">
    <mergeCell ref="C51:O51"/>
    <mergeCell ref="C53:O53"/>
    <mergeCell ref="C55:O55"/>
    <mergeCell ref="C32:O32"/>
    <mergeCell ref="C33:O33"/>
    <mergeCell ref="C34:O34"/>
    <mergeCell ref="C40:O40"/>
    <mergeCell ref="C43:O43"/>
    <mergeCell ref="C45:O45"/>
    <mergeCell ref="C46:O46"/>
    <mergeCell ref="C49:O49"/>
    <mergeCell ref="C50:O50"/>
    <mergeCell ref="C20:O20"/>
    <mergeCell ref="C21:O21"/>
    <mergeCell ref="C23:O23"/>
    <mergeCell ref="C38:O38"/>
    <mergeCell ref="C42:O42"/>
    <mergeCell ref="C39:O39"/>
    <mergeCell ref="C35:O35"/>
    <mergeCell ref="A27:O27"/>
    <mergeCell ref="C19:O19"/>
    <mergeCell ref="C18:O18"/>
    <mergeCell ref="A1:O1"/>
    <mergeCell ref="A3:O3"/>
    <mergeCell ref="C11:O11"/>
    <mergeCell ref="C12:O12"/>
    <mergeCell ref="C13:O13"/>
    <mergeCell ref="C14:O14"/>
    <mergeCell ref="C15:O15"/>
    <mergeCell ref="C16:O16"/>
    <mergeCell ref="C17:O17"/>
  </mergeCells>
  <printOptions horizontalCentered="1"/>
  <pageMargins left="0.19685039370078741" right="0.19685039370078741" top="0.78740157480314965" bottom="0.78740157480314965" header="0.51181102362204722" footer="0.51181102362204722"/>
  <pageSetup paperSize="9" orientation="landscape" r:id="rId1"/>
  <headerFooter>
    <oddFooter>&amp;L&amp;"Arial,Standard"Dies ist eine Vorlage der FI-Partner GmbH. Haben Sie noch Fragen? Wir helfen Ihnen gerne weiter. Kontaktieren Sie uns:
info@fi-partner.ch / Tel. +41 44 501 77 20</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pageSetUpPr fitToPage="1"/>
  </sheetPr>
  <dimension ref="A1:O84"/>
  <sheetViews>
    <sheetView zoomScaleNormal="100" workbookViewId="0">
      <selection activeCell="C6" sqref="C6:D6"/>
    </sheetView>
  </sheetViews>
  <sheetFormatPr baseColWidth="10" defaultRowHeight="12.6" outlineLevelRow="1" x14ac:dyDescent="0.2"/>
  <cols>
    <col min="1" max="1" width="12.1796875" customWidth="1"/>
    <col min="2" max="2" width="6.1796875" customWidth="1"/>
    <col min="3" max="14" width="8.1796875" style="1" customWidth="1"/>
    <col min="15" max="15" width="9.1796875" style="1" customWidth="1"/>
  </cols>
  <sheetData>
    <row r="1" spans="1:15" ht="15.6" x14ac:dyDescent="0.3">
      <c r="A1" s="3" t="str">
        <f>'Total Firma'!A1</f>
        <v>Musterbeispiel GmbH</v>
      </c>
      <c r="B1" s="3"/>
      <c r="C1" s="82"/>
      <c r="D1"/>
      <c r="E1" s="4"/>
      <c r="F1" s="5"/>
      <c r="G1" s="4"/>
      <c r="H1"/>
      <c r="I1"/>
      <c r="J1"/>
      <c r="K1"/>
      <c r="L1"/>
      <c r="M1"/>
      <c r="N1"/>
      <c r="O1"/>
    </row>
    <row r="2" spans="1:15" s="2" customFormat="1" ht="15" x14ac:dyDescent="0.25">
      <c r="A2" s="6" t="str">
        <f>'Total Firma'!A2</f>
        <v>Beispielstrasse 1</v>
      </c>
      <c r="B2" s="6"/>
      <c r="C2" s="17"/>
      <c r="E2" s="18"/>
      <c r="F2" s="19"/>
      <c r="G2" s="18"/>
    </row>
    <row r="3" spans="1:15" s="2" customFormat="1" ht="15" x14ac:dyDescent="0.25">
      <c r="A3" s="6" t="str">
        <f>'Total Firma'!A3</f>
        <v>3000 Bern</v>
      </c>
      <c r="B3" s="6"/>
      <c r="C3" s="17"/>
      <c r="E3" s="18"/>
      <c r="F3" s="19"/>
      <c r="G3" s="18"/>
    </row>
    <row r="4" spans="1:15" s="7" customFormat="1" ht="13.2" x14ac:dyDescent="0.25">
      <c r="C4" s="81"/>
      <c r="D4" s="23"/>
      <c r="E4" s="15"/>
      <c r="F4" s="16"/>
      <c r="G4" s="15"/>
    </row>
    <row r="5" spans="1:15" s="7" customFormat="1" ht="13.2" x14ac:dyDescent="0.25">
      <c r="A5" s="7" t="s">
        <v>0</v>
      </c>
      <c r="C5" s="126">
        <f ca="1">'Total Firma'!G3</f>
        <v>44338</v>
      </c>
      <c r="D5" s="126"/>
      <c r="E5" s="24"/>
      <c r="F5" s="46" t="s">
        <v>14</v>
      </c>
      <c r="M5" s="132"/>
      <c r="N5" s="132"/>
      <c r="O5" s="132"/>
    </row>
    <row r="6" spans="1:15" s="7" customFormat="1" ht="13.2" x14ac:dyDescent="0.25">
      <c r="A6" s="7" t="s">
        <v>12</v>
      </c>
      <c r="C6" s="130"/>
      <c r="D6" s="130"/>
      <c r="E6" s="24"/>
      <c r="F6" s="128"/>
      <c r="G6" s="128"/>
      <c r="H6" s="128"/>
      <c r="I6" s="128"/>
      <c r="J6" s="128"/>
      <c r="K6" s="128"/>
      <c r="M6" s="132"/>
      <c r="N6" s="132"/>
      <c r="O6" s="132"/>
    </row>
    <row r="7" spans="1:15" s="7" customFormat="1" ht="13.2" x14ac:dyDescent="0.25">
      <c r="A7" s="7" t="s">
        <v>13</v>
      </c>
      <c r="C7" s="130"/>
      <c r="D7" s="130"/>
      <c r="E7" s="24"/>
      <c r="F7" s="128"/>
      <c r="G7" s="128"/>
      <c r="H7" s="128"/>
      <c r="I7" s="128"/>
      <c r="J7" s="128"/>
      <c r="K7" s="128"/>
      <c r="M7" s="132"/>
      <c r="N7" s="132"/>
      <c r="O7" s="132"/>
    </row>
    <row r="8" spans="1:15" s="7" customFormat="1" ht="13.2" x14ac:dyDescent="0.25">
      <c r="A8" s="7" t="s">
        <v>29</v>
      </c>
      <c r="C8" s="130"/>
      <c r="D8" s="130"/>
      <c r="E8" s="15"/>
      <c r="F8" s="128"/>
      <c r="G8" s="128"/>
      <c r="H8" s="128"/>
      <c r="I8" s="128"/>
      <c r="J8" s="128"/>
      <c r="K8" s="128"/>
      <c r="M8" s="132"/>
      <c r="N8" s="132"/>
      <c r="O8" s="132"/>
    </row>
    <row r="9" spans="1:15" s="7" customFormat="1" ht="13.2" x14ac:dyDescent="0.25">
      <c r="C9" s="131"/>
      <c r="D9" s="131"/>
      <c r="E9" s="15"/>
      <c r="F9" s="16"/>
      <c r="G9" s="15"/>
      <c r="M9" s="83"/>
      <c r="N9" s="83"/>
      <c r="O9" s="83"/>
    </row>
    <row r="10" spans="1:15" ht="18" x14ac:dyDescent="0.35">
      <c r="A10" s="129">
        <f>'Total Firma'!A10:O10</f>
        <v>44196</v>
      </c>
      <c r="B10" s="129"/>
      <c r="C10" s="129"/>
      <c r="D10" s="129"/>
      <c r="E10" s="129"/>
      <c r="F10" s="129"/>
      <c r="G10" s="129"/>
      <c r="H10" s="129"/>
      <c r="I10" s="129"/>
      <c r="J10" s="129"/>
      <c r="K10" s="129"/>
      <c r="L10" s="129"/>
      <c r="M10" s="129"/>
      <c r="N10" s="129"/>
      <c r="O10" s="129"/>
    </row>
    <row r="11" spans="1:15" s="10" customFormat="1" ht="11.4" customHeight="1" x14ac:dyDescent="0.2"/>
    <row r="12" spans="1:15" s="11" customFormat="1" ht="11.4" customHeight="1" x14ac:dyDescent="0.25">
      <c r="A12" s="9" t="s">
        <v>86</v>
      </c>
      <c r="B12" s="9" t="str">
        <f ca="1">RIGHT(CELL("Dateiname",A66),LEN(CELL("Dateiname",A66))-FIND("]",CELL("Dateiname",A66)))</f>
        <v>ML 07</v>
      </c>
      <c r="C12" s="9"/>
      <c r="D12" s="9"/>
      <c r="E12" s="9"/>
      <c r="F12" s="9"/>
      <c r="G12" s="9"/>
      <c r="H12" s="9"/>
      <c r="I12" s="9"/>
      <c r="J12" s="9"/>
      <c r="K12" s="9"/>
      <c r="L12" s="9"/>
      <c r="M12" s="9"/>
      <c r="N12" s="9"/>
      <c r="O12" s="9"/>
    </row>
    <row r="13" spans="1:15" s="10" customFormat="1" ht="6" customHeight="1" x14ac:dyDescent="0.2">
      <c r="C13" s="8"/>
      <c r="D13" s="8"/>
      <c r="E13" s="8"/>
      <c r="F13" s="8"/>
      <c r="G13" s="8"/>
      <c r="H13" s="8"/>
      <c r="I13" s="8"/>
      <c r="J13" s="8"/>
      <c r="K13" s="8"/>
      <c r="L13" s="8"/>
      <c r="M13" s="8"/>
      <c r="N13" s="8"/>
      <c r="O13" s="8"/>
    </row>
    <row r="14" spans="1:15" s="11" customFormat="1" ht="11.4" customHeight="1" x14ac:dyDescent="0.25">
      <c r="A14" s="9" t="s">
        <v>3</v>
      </c>
      <c r="B14" s="61">
        <f>C14-1</f>
        <v>44195</v>
      </c>
      <c r="C14" s="50">
        <f>'Total Firma'!A10</f>
        <v>44196</v>
      </c>
      <c r="D14" s="50">
        <f>EDATE(C14,1)</f>
        <v>44227</v>
      </c>
      <c r="E14" s="50">
        <f t="shared" ref="E14:N14" si="0">EDATE(D14,1)</f>
        <v>44255</v>
      </c>
      <c r="F14" s="50">
        <f t="shared" si="0"/>
        <v>44286</v>
      </c>
      <c r="G14" s="50">
        <f t="shared" si="0"/>
        <v>44316</v>
      </c>
      <c r="H14" s="50">
        <f t="shared" si="0"/>
        <v>44347</v>
      </c>
      <c r="I14" s="50">
        <f t="shared" si="0"/>
        <v>44377</v>
      </c>
      <c r="J14" s="50">
        <f t="shared" si="0"/>
        <v>44408</v>
      </c>
      <c r="K14" s="50">
        <f t="shared" si="0"/>
        <v>44439</v>
      </c>
      <c r="L14" s="50">
        <f t="shared" si="0"/>
        <v>44469</v>
      </c>
      <c r="M14" s="50">
        <f t="shared" si="0"/>
        <v>44500</v>
      </c>
      <c r="N14" s="50">
        <f t="shared" si="0"/>
        <v>44530</v>
      </c>
      <c r="O14" s="50" t="s">
        <v>2</v>
      </c>
    </row>
    <row r="15" spans="1:15" s="10" customFormat="1" ht="6" customHeight="1" x14ac:dyDescent="0.2">
      <c r="C15" s="8"/>
      <c r="D15" s="8"/>
      <c r="E15" s="8"/>
      <c r="F15" s="8"/>
      <c r="G15" s="8"/>
      <c r="H15" s="8"/>
      <c r="I15" s="8"/>
      <c r="J15" s="8"/>
      <c r="K15" s="8"/>
      <c r="L15" s="8"/>
      <c r="M15" s="8"/>
      <c r="N15" s="8"/>
      <c r="O15" s="8"/>
    </row>
    <row r="16" spans="1:15" s="10" customFormat="1" ht="11.4" hidden="1" customHeight="1" x14ac:dyDescent="0.2">
      <c r="A16" s="10" t="s">
        <v>69</v>
      </c>
      <c r="B16" s="84">
        <f>DATEDIF($C$7,B14,"M")/12</f>
        <v>120.91666666666667</v>
      </c>
      <c r="C16" s="84">
        <f t="shared" ref="C16:N16" si="1">DATEDIF($C$7,C14,"M")/12</f>
        <v>121</v>
      </c>
      <c r="D16" s="84">
        <f t="shared" si="1"/>
        <v>121.08333333333333</v>
      </c>
      <c r="E16" s="84">
        <f t="shared" si="1"/>
        <v>121.16666666666667</v>
      </c>
      <c r="F16" s="84">
        <f t="shared" si="1"/>
        <v>121.25</v>
      </c>
      <c r="G16" s="84">
        <f t="shared" si="1"/>
        <v>121.33333333333333</v>
      </c>
      <c r="H16" s="84">
        <f t="shared" si="1"/>
        <v>121.41666666666667</v>
      </c>
      <c r="I16" s="84">
        <f t="shared" si="1"/>
        <v>121.5</v>
      </c>
      <c r="J16" s="84">
        <f t="shared" si="1"/>
        <v>121.58333333333333</v>
      </c>
      <c r="K16" s="84">
        <f t="shared" si="1"/>
        <v>121.66666666666667</v>
      </c>
      <c r="L16" s="84">
        <f t="shared" si="1"/>
        <v>121.75</v>
      </c>
      <c r="M16" s="84">
        <f t="shared" si="1"/>
        <v>121.83333333333333</v>
      </c>
      <c r="N16" s="84">
        <f t="shared" si="1"/>
        <v>121.91666666666667</v>
      </c>
      <c r="O16" s="55"/>
    </row>
    <row r="17" spans="1:15" s="10" customFormat="1" ht="6" hidden="1" customHeight="1" x14ac:dyDescent="0.2">
      <c r="C17" s="8"/>
      <c r="D17" s="8"/>
      <c r="E17" s="8"/>
      <c r="F17" s="8"/>
      <c r="G17" s="8"/>
      <c r="H17" s="8"/>
      <c r="I17" s="8"/>
      <c r="J17" s="8"/>
      <c r="K17" s="8"/>
      <c r="L17" s="8"/>
      <c r="M17" s="8"/>
      <c r="N17" s="8"/>
      <c r="O17" s="8"/>
    </row>
    <row r="18" spans="1:15" s="10" customFormat="1" ht="11.4" hidden="1" customHeight="1" x14ac:dyDescent="0.2">
      <c r="A18" s="10" t="s">
        <v>79</v>
      </c>
      <c r="B18" s="85"/>
      <c r="C18" s="85">
        <f>IF(C$41&gt;0,1,0)</f>
        <v>0</v>
      </c>
      <c r="D18" s="85">
        <f t="shared" ref="D18:N18" si="2">IF(D$41&gt;0,1,0)</f>
        <v>0</v>
      </c>
      <c r="E18" s="85">
        <f t="shared" si="2"/>
        <v>0</v>
      </c>
      <c r="F18" s="85">
        <f t="shared" si="2"/>
        <v>0</v>
      </c>
      <c r="G18" s="85">
        <f t="shared" si="2"/>
        <v>0</v>
      </c>
      <c r="H18" s="85">
        <f t="shared" si="2"/>
        <v>0</v>
      </c>
      <c r="I18" s="85">
        <f t="shared" si="2"/>
        <v>0</v>
      </c>
      <c r="J18" s="85">
        <f t="shared" si="2"/>
        <v>0</v>
      </c>
      <c r="K18" s="85">
        <f t="shared" si="2"/>
        <v>0</v>
      </c>
      <c r="L18" s="85">
        <f t="shared" si="2"/>
        <v>0</v>
      </c>
      <c r="M18" s="85">
        <f t="shared" si="2"/>
        <v>0</v>
      </c>
      <c r="N18" s="85">
        <f t="shared" si="2"/>
        <v>0</v>
      </c>
      <c r="O18" s="27">
        <f>SUM(C18:N18)</f>
        <v>0</v>
      </c>
    </row>
    <row r="19" spans="1:15" s="10" customFormat="1" ht="11.4" hidden="1" customHeight="1" x14ac:dyDescent="0.2">
      <c r="A19" s="10" t="s">
        <v>74</v>
      </c>
      <c r="B19" s="85"/>
      <c r="C19" s="85">
        <f t="shared" ref="C19:N19" si="3">IF(C$47&gt;0,1,0)</f>
        <v>0</v>
      </c>
      <c r="D19" s="85">
        <f t="shared" si="3"/>
        <v>0</v>
      </c>
      <c r="E19" s="85">
        <f t="shared" si="3"/>
        <v>0</v>
      </c>
      <c r="F19" s="85">
        <f t="shared" si="3"/>
        <v>0</v>
      </c>
      <c r="G19" s="85">
        <f t="shared" si="3"/>
        <v>0</v>
      </c>
      <c r="H19" s="85">
        <f t="shared" si="3"/>
        <v>0</v>
      </c>
      <c r="I19" s="85">
        <f t="shared" si="3"/>
        <v>0</v>
      </c>
      <c r="J19" s="85">
        <f t="shared" si="3"/>
        <v>0</v>
      </c>
      <c r="K19" s="85">
        <f t="shared" si="3"/>
        <v>0</v>
      </c>
      <c r="L19" s="85">
        <f t="shared" si="3"/>
        <v>0</v>
      </c>
      <c r="M19" s="85">
        <f t="shared" si="3"/>
        <v>0</v>
      </c>
      <c r="N19" s="85">
        <f t="shared" si="3"/>
        <v>0</v>
      </c>
      <c r="O19" s="27">
        <f>SUM(C19:N19)</f>
        <v>0</v>
      </c>
    </row>
    <row r="20" spans="1:15" s="10" customFormat="1" ht="11.4" hidden="1" customHeight="1" x14ac:dyDescent="0.2">
      <c r="A20" s="10" t="s">
        <v>145</v>
      </c>
      <c r="B20" s="85"/>
      <c r="C20" s="85">
        <f>IF(C$16&gt;=IF($C$8="W",'Total Firma'!$G$7,'Total Firma'!$G$8),1,0)</f>
        <v>1</v>
      </c>
      <c r="D20" s="85">
        <f>IF(D$16&gt;=IF($C$8="W",'Total Firma'!$G$7,'Total Firma'!$G$8),1,0)</f>
        <v>1</v>
      </c>
      <c r="E20" s="85">
        <f>IF(E$16&gt;=IF($C$8="W",'Total Firma'!$G$7,'Total Firma'!$G$8),1,0)</f>
        <v>1</v>
      </c>
      <c r="F20" s="85">
        <f>IF(F$16&gt;=IF($C$8="W",'Total Firma'!$G$7,'Total Firma'!$G$8),1,0)</f>
        <v>1</v>
      </c>
      <c r="G20" s="85">
        <f>IF(G$16&gt;=IF($C$8="W",'Total Firma'!$G$7,'Total Firma'!$G$8),1,0)</f>
        <v>1</v>
      </c>
      <c r="H20" s="85">
        <f>IF(H$16&gt;=IF($C$8="W",'Total Firma'!$G$7,'Total Firma'!$G$8),1,0)</f>
        <v>1</v>
      </c>
      <c r="I20" s="85">
        <f>IF(I$16&gt;=IF($C$8="W",'Total Firma'!$G$7,'Total Firma'!$G$8),1,0)</f>
        <v>1</v>
      </c>
      <c r="J20" s="85">
        <f>IF(J$16&gt;=IF($C$8="W",'Total Firma'!$G$7,'Total Firma'!$G$8),1,0)</f>
        <v>1</v>
      </c>
      <c r="K20" s="85">
        <f>IF(K$16&gt;=IF($C$8="W",'Total Firma'!$G$7,'Total Firma'!$G$8),1,0)</f>
        <v>1</v>
      </c>
      <c r="L20" s="85">
        <f>IF(L$16&gt;=IF($C$8="W",'Total Firma'!$G$7,'Total Firma'!$G$8),1,0)</f>
        <v>1</v>
      </c>
      <c r="M20" s="85">
        <f>IF(M$16&gt;=IF($C$8="W",'Total Firma'!$G$7,'Total Firma'!$G$8),1,0)</f>
        <v>1</v>
      </c>
      <c r="N20" s="85">
        <f>IF(N$16&gt;=IF($C$8="W",'Total Firma'!$G$7,'Total Firma'!$G$8),1,0)</f>
        <v>1</v>
      </c>
      <c r="O20" s="27">
        <f>SUM(C20:N20)</f>
        <v>12</v>
      </c>
    </row>
    <row r="21" spans="1:15" s="10" customFormat="1" ht="6" hidden="1" customHeight="1" x14ac:dyDescent="0.2">
      <c r="C21" s="8"/>
      <c r="D21" s="8"/>
      <c r="E21" s="8"/>
      <c r="F21" s="8"/>
      <c r="G21" s="8"/>
      <c r="H21" s="8"/>
      <c r="I21" s="8"/>
      <c r="J21" s="8"/>
      <c r="K21" s="8"/>
      <c r="L21" s="8"/>
      <c r="M21" s="8"/>
      <c r="N21" s="8"/>
      <c r="O21" s="22"/>
    </row>
    <row r="22" spans="1:15" s="10" customFormat="1" ht="11.4" customHeight="1" x14ac:dyDescent="0.2">
      <c r="A22" s="10" t="s">
        <v>37</v>
      </c>
      <c r="B22" s="26"/>
      <c r="C22" s="30">
        <v>0</v>
      </c>
      <c r="D22" s="30">
        <v>0</v>
      </c>
      <c r="E22" s="30">
        <v>0</v>
      </c>
      <c r="F22" s="30">
        <v>0</v>
      </c>
      <c r="G22" s="30">
        <v>0</v>
      </c>
      <c r="H22" s="30">
        <v>0</v>
      </c>
      <c r="I22" s="30">
        <v>0</v>
      </c>
      <c r="J22" s="30">
        <v>0</v>
      </c>
      <c r="K22" s="30">
        <v>0</v>
      </c>
      <c r="L22" s="30">
        <v>0</v>
      </c>
      <c r="M22" s="30">
        <v>0</v>
      </c>
      <c r="N22" s="30">
        <v>0</v>
      </c>
      <c r="O22" s="25">
        <f>SUM(C22:N22)</f>
        <v>0</v>
      </c>
    </row>
    <row r="23" spans="1:15" s="10" customFormat="1" ht="11.4" hidden="1" customHeight="1" x14ac:dyDescent="0.2">
      <c r="A23" s="57"/>
      <c r="B23" s="58"/>
      <c r="C23" s="30">
        <v>0</v>
      </c>
      <c r="D23" s="30">
        <v>0</v>
      </c>
      <c r="E23" s="30">
        <v>0</v>
      </c>
      <c r="F23" s="30">
        <v>0</v>
      </c>
      <c r="G23" s="30">
        <v>0</v>
      </c>
      <c r="H23" s="30">
        <v>0</v>
      </c>
      <c r="I23" s="30">
        <v>0</v>
      </c>
      <c r="J23" s="30">
        <v>0</v>
      </c>
      <c r="K23" s="30">
        <v>0</v>
      </c>
      <c r="L23" s="30">
        <v>0</v>
      </c>
      <c r="M23" s="30">
        <v>0</v>
      </c>
      <c r="N23" s="30">
        <v>0</v>
      </c>
      <c r="O23" s="59"/>
    </row>
    <row r="24" spans="1:15" s="10" customFormat="1" ht="11.4" customHeight="1" x14ac:dyDescent="0.2">
      <c r="A24" s="10" t="s">
        <v>36</v>
      </c>
      <c r="B24" s="26"/>
      <c r="C24" s="30">
        <v>0</v>
      </c>
      <c r="D24" s="30">
        <v>0</v>
      </c>
      <c r="E24" s="30">
        <v>0</v>
      </c>
      <c r="F24" s="30">
        <v>0</v>
      </c>
      <c r="G24" s="30">
        <v>0</v>
      </c>
      <c r="H24" s="30">
        <v>0</v>
      </c>
      <c r="I24" s="30">
        <v>0</v>
      </c>
      <c r="J24" s="30">
        <v>0</v>
      </c>
      <c r="K24" s="30">
        <v>0</v>
      </c>
      <c r="L24" s="30">
        <v>0</v>
      </c>
      <c r="M24" s="30">
        <v>0</v>
      </c>
      <c r="N24" s="30">
        <v>0</v>
      </c>
      <c r="O24" s="25">
        <f>SUM(C24:N24)</f>
        <v>0</v>
      </c>
    </row>
    <row r="25" spans="1:15" s="10" customFormat="1" ht="11.4" hidden="1" customHeight="1" x14ac:dyDescent="0.2">
      <c r="A25" s="57"/>
      <c r="B25" s="59"/>
      <c r="C25" s="59"/>
      <c r="D25" s="59"/>
      <c r="E25" s="59"/>
      <c r="F25" s="59"/>
      <c r="G25" s="59"/>
      <c r="H25" s="59"/>
      <c r="I25" s="59"/>
      <c r="J25" s="59"/>
      <c r="K25" s="59"/>
      <c r="L25" s="59"/>
      <c r="M25" s="59"/>
      <c r="N25" s="59"/>
      <c r="O25" s="59"/>
    </row>
    <row r="26" spans="1:15" s="9" customFormat="1" ht="11.4" customHeight="1" x14ac:dyDescent="0.25">
      <c r="A26" s="9" t="s">
        <v>25</v>
      </c>
      <c r="B26" s="26"/>
      <c r="C26" s="28">
        <f t="shared" ref="C26:N26" si="4">ROUND(SUM(C22:C25)*2,1)/2</f>
        <v>0</v>
      </c>
      <c r="D26" s="28">
        <f t="shared" si="4"/>
        <v>0</v>
      </c>
      <c r="E26" s="28">
        <f t="shared" si="4"/>
        <v>0</v>
      </c>
      <c r="F26" s="28">
        <f t="shared" si="4"/>
        <v>0</v>
      </c>
      <c r="G26" s="28">
        <f t="shared" si="4"/>
        <v>0</v>
      </c>
      <c r="H26" s="28">
        <f t="shared" si="4"/>
        <v>0</v>
      </c>
      <c r="I26" s="28">
        <f t="shared" si="4"/>
        <v>0</v>
      </c>
      <c r="J26" s="28">
        <f t="shared" si="4"/>
        <v>0</v>
      </c>
      <c r="K26" s="28">
        <f t="shared" si="4"/>
        <v>0</v>
      </c>
      <c r="L26" s="28">
        <f t="shared" si="4"/>
        <v>0</v>
      </c>
      <c r="M26" s="28">
        <f t="shared" si="4"/>
        <v>0</v>
      </c>
      <c r="N26" s="28">
        <f t="shared" si="4"/>
        <v>0</v>
      </c>
      <c r="O26" s="28">
        <f>SUM(C26:N26)</f>
        <v>0</v>
      </c>
    </row>
    <row r="27" spans="1:15" s="10" customFormat="1" ht="6" customHeight="1" x14ac:dyDescent="0.2">
      <c r="B27" s="26"/>
      <c r="C27" s="27"/>
      <c r="D27" s="27"/>
      <c r="E27" s="27"/>
      <c r="F27" s="27"/>
      <c r="G27" s="27"/>
      <c r="H27" s="27"/>
      <c r="I27" s="27"/>
      <c r="J27" s="27"/>
      <c r="K27" s="27"/>
      <c r="L27" s="27"/>
      <c r="M27" s="27"/>
      <c r="N27" s="27"/>
      <c r="O27" s="25"/>
    </row>
    <row r="28" spans="1:15" s="10" customFormat="1" ht="11.4" customHeight="1" x14ac:dyDescent="0.2">
      <c r="A28" s="10" t="s">
        <v>73</v>
      </c>
      <c r="B28" s="26"/>
      <c r="C28" s="30">
        <v>0</v>
      </c>
      <c r="D28" s="30">
        <v>0</v>
      </c>
      <c r="E28" s="30">
        <v>0</v>
      </c>
      <c r="F28" s="30">
        <v>0</v>
      </c>
      <c r="G28" s="30">
        <v>0</v>
      </c>
      <c r="H28" s="30">
        <v>0</v>
      </c>
      <c r="I28" s="30">
        <v>0</v>
      </c>
      <c r="J28" s="30">
        <v>0</v>
      </c>
      <c r="K28" s="30">
        <v>0</v>
      </c>
      <c r="L28" s="30">
        <v>0</v>
      </c>
      <c r="M28" s="30">
        <v>0</v>
      </c>
      <c r="N28" s="30">
        <v>0</v>
      </c>
      <c r="O28" s="25">
        <f>SUM(C28:N28)</f>
        <v>0</v>
      </c>
    </row>
    <row r="29" spans="1:15" s="9" customFormat="1" ht="11.4" customHeight="1" x14ac:dyDescent="0.25">
      <c r="A29" s="9" t="s">
        <v>28</v>
      </c>
      <c r="B29" s="26"/>
      <c r="C29" s="28">
        <f t="shared" ref="C29:N29" si="5">SUM(C26:C28)</f>
        <v>0</v>
      </c>
      <c r="D29" s="28">
        <f t="shared" si="5"/>
        <v>0</v>
      </c>
      <c r="E29" s="28">
        <f t="shared" si="5"/>
        <v>0</v>
      </c>
      <c r="F29" s="28">
        <f t="shared" si="5"/>
        <v>0</v>
      </c>
      <c r="G29" s="28">
        <f t="shared" si="5"/>
        <v>0</v>
      </c>
      <c r="H29" s="28">
        <f t="shared" si="5"/>
        <v>0</v>
      </c>
      <c r="I29" s="28">
        <f t="shared" si="5"/>
        <v>0</v>
      </c>
      <c r="J29" s="28">
        <f t="shared" si="5"/>
        <v>0</v>
      </c>
      <c r="K29" s="28">
        <f t="shared" si="5"/>
        <v>0</v>
      </c>
      <c r="L29" s="28">
        <f t="shared" si="5"/>
        <v>0</v>
      </c>
      <c r="M29" s="28">
        <f t="shared" si="5"/>
        <v>0</v>
      </c>
      <c r="N29" s="28">
        <f t="shared" si="5"/>
        <v>0</v>
      </c>
      <c r="O29" s="28">
        <f>SUM(C29:N29)</f>
        <v>0</v>
      </c>
    </row>
    <row r="30" spans="1:15" s="10" customFormat="1" ht="6" customHeight="1" x14ac:dyDescent="0.2">
      <c r="B30" s="26"/>
      <c r="C30" s="27"/>
      <c r="D30" s="27"/>
      <c r="E30" s="27"/>
      <c r="F30" s="27"/>
      <c r="G30" s="27"/>
      <c r="H30" s="27"/>
      <c r="I30" s="27"/>
      <c r="J30" s="27"/>
      <c r="K30" s="27"/>
      <c r="L30" s="27"/>
      <c r="M30" s="27"/>
      <c r="N30" s="27"/>
      <c r="O30" s="25"/>
    </row>
    <row r="31" spans="1:15" s="10" customFormat="1" ht="11.4" hidden="1" customHeight="1" x14ac:dyDescent="0.2">
      <c r="A31" s="10" t="s">
        <v>68</v>
      </c>
      <c r="B31" s="26"/>
      <c r="C31" s="25">
        <f t="shared" ref="C31:N31" si="6">IF($B$16&lt;17,C$29,0)</f>
        <v>0</v>
      </c>
      <c r="D31" s="25">
        <f t="shared" si="6"/>
        <v>0</v>
      </c>
      <c r="E31" s="25">
        <f t="shared" si="6"/>
        <v>0</v>
      </c>
      <c r="F31" s="25">
        <f t="shared" si="6"/>
        <v>0</v>
      </c>
      <c r="G31" s="25">
        <f t="shared" si="6"/>
        <v>0</v>
      </c>
      <c r="H31" s="25">
        <f t="shared" si="6"/>
        <v>0</v>
      </c>
      <c r="I31" s="25">
        <f t="shared" si="6"/>
        <v>0</v>
      </c>
      <c r="J31" s="25">
        <f t="shared" si="6"/>
        <v>0</v>
      </c>
      <c r="K31" s="25">
        <f t="shared" si="6"/>
        <v>0</v>
      </c>
      <c r="L31" s="25">
        <f t="shared" si="6"/>
        <v>0</v>
      </c>
      <c r="M31" s="25">
        <f t="shared" si="6"/>
        <v>0</v>
      </c>
      <c r="N31" s="25">
        <f t="shared" si="6"/>
        <v>0</v>
      </c>
      <c r="O31" s="25">
        <f>SUM(C32:N32)</f>
        <v>0</v>
      </c>
    </row>
    <row r="32" spans="1:15" s="10" customFormat="1" ht="11.4" hidden="1" customHeight="1" x14ac:dyDescent="0.2">
      <c r="A32" s="10" t="s">
        <v>70</v>
      </c>
      <c r="B32" s="26"/>
      <c r="C32" s="25">
        <f>IF(C$16&gt;=IF($C$8="W",'Total Firma'!$G$7,'Total Firma'!$G$8),C$29,0)</f>
        <v>0</v>
      </c>
      <c r="D32" s="25">
        <f>IF(D$16&gt;=IF($C$8="W",'Total Firma'!$G$7,'Total Firma'!$G$8),D$29,0)</f>
        <v>0</v>
      </c>
      <c r="E32" s="25">
        <f>IF(E$16&gt;=IF($C$8="W",'Total Firma'!$G$7,'Total Firma'!$G$8),E$29,0)</f>
        <v>0</v>
      </c>
      <c r="F32" s="25">
        <f>IF(F$16&gt;=IF($C$8="W",'Total Firma'!$G$7,'Total Firma'!$G$8),F$29,0)</f>
        <v>0</v>
      </c>
      <c r="G32" s="25">
        <f>IF(G$16&gt;=IF($C$8="W",'Total Firma'!$G$7,'Total Firma'!$G$8),G$29,0)</f>
        <v>0</v>
      </c>
      <c r="H32" s="25">
        <f>IF(H$16&gt;=IF($C$8="W",'Total Firma'!$G$7,'Total Firma'!$G$8),H$29,0)</f>
        <v>0</v>
      </c>
      <c r="I32" s="25">
        <f>IF(I$16&gt;=IF($C$8="W",'Total Firma'!$G$7,'Total Firma'!$G$8),I$29,0)</f>
        <v>0</v>
      </c>
      <c r="J32" s="25">
        <f>IF(J$16&gt;=IF($C$8="W",'Total Firma'!$G$7,'Total Firma'!$G$8),J$29,0)</f>
        <v>0</v>
      </c>
      <c r="K32" s="25">
        <f>IF(K$16&gt;=IF($C$8="W",'Total Firma'!$G$7,'Total Firma'!$G$8),K$29,0)</f>
        <v>0</v>
      </c>
      <c r="L32" s="25">
        <f>IF(L$16&gt;=IF($C$8="W",'Total Firma'!$G$7,'Total Firma'!$G$8),L$29,0)</f>
        <v>0</v>
      </c>
      <c r="M32" s="25">
        <f>IF(M$16&gt;=IF($C$8="W",'Total Firma'!$G$7,'Total Firma'!$G$8),M$29,0)</f>
        <v>0</v>
      </c>
      <c r="N32" s="25">
        <f>IF(N$16&gt;=IF($C$8="W",'Total Firma'!$G$7,'Total Firma'!$G$8),N$29,0)</f>
        <v>0</v>
      </c>
      <c r="O32" s="25">
        <f>SUM(C32:N32)</f>
        <v>0</v>
      </c>
    </row>
    <row r="33" spans="1:15" s="10" customFormat="1" ht="11.4" hidden="1" customHeight="1" x14ac:dyDescent="0.2">
      <c r="A33" s="10" t="s">
        <v>116</v>
      </c>
      <c r="B33" s="26"/>
      <c r="C33" s="25">
        <f>IF(C$16&gt;=IF($C$8="W",'Total Firma'!$N$7,'Total Firma'!$N$8),C$47,0)</f>
        <v>0</v>
      </c>
      <c r="D33" s="25">
        <f>IF(D$16&gt;=IF($C$8="W",'Total Firma'!$N$7,'Total Firma'!$N$8),D$47,0)</f>
        <v>0</v>
      </c>
      <c r="E33" s="25">
        <f>IF(E$16&gt;=IF($C$8="W",'Total Firma'!$N$7,'Total Firma'!$N$8),E$47,0)</f>
        <v>0</v>
      </c>
      <c r="F33" s="25">
        <f>IF(F$16&gt;=IF($C$8="W",'Total Firma'!$N$7,'Total Firma'!$N$8),F$47,0)</f>
        <v>0</v>
      </c>
      <c r="G33" s="25">
        <f>IF(G$16&gt;=IF($C$8="W",'Total Firma'!$N$7,'Total Firma'!$N$8),G$47,0)</f>
        <v>0</v>
      </c>
      <c r="H33" s="25">
        <f>IF(H$16&gt;=IF($C$8="W",'Total Firma'!$N$7,'Total Firma'!$N$8),H$47,0)</f>
        <v>0</v>
      </c>
      <c r="I33" s="25">
        <f>IF(I$16&gt;=IF($C$8="W",'Total Firma'!$N$7,'Total Firma'!$N$8),I$47,0)</f>
        <v>0</v>
      </c>
      <c r="J33" s="25">
        <f>IF(J$16&gt;=IF($C$8="W",'Total Firma'!$N$7,'Total Firma'!$N$8),J$47,0)</f>
        <v>0</v>
      </c>
      <c r="K33" s="25">
        <f>IF(K$16&gt;=IF($C$8="W",'Total Firma'!$N$7,'Total Firma'!$N$8),K$47,0)</f>
        <v>0</v>
      </c>
      <c r="L33" s="25">
        <f>IF(L$16&gt;=IF($C$8="W",'Total Firma'!$N$7,'Total Firma'!$N$8),L$47,0)</f>
        <v>0</v>
      </c>
      <c r="M33" s="25">
        <f>IF(M$16&gt;=IF($C$8="W",'Total Firma'!$N$7,'Total Firma'!$N$8),M$47,0)</f>
        <v>0</v>
      </c>
      <c r="N33" s="25">
        <f>IF(N$16&gt;=IF($C$8="W",'Total Firma'!$N$7,'Total Firma'!$N$8),N$47,0)</f>
        <v>0</v>
      </c>
      <c r="O33" s="25">
        <f>SUM(C33:N33)</f>
        <v>0</v>
      </c>
    </row>
    <row r="34" spans="1:15" s="10" customFormat="1" ht="5.25" hidden="1" customHeight="1" x14ac:dyDescent="0.2">
      <c r="B34" s="26"/>
      <c r="C34" s="27"/>
      <c r="D34" s="27"/>
      <c r="E34" s="27"/>
      <c r="F34" s="27"/>
      <c r="G34" s="27"/>
      <c r="H34" s="27"/>
      <c r="I34" s="27"/>
      <c r="J34" s="27"/>
      <c r="K34" s="27"/>
      <c r="L34" s="27"/>
      <c r="M34" s="27"/>
      <c r="N34" s="27"/>
      <c r="O34" s="25"/>
    </row>
    <row r="35" spans="1:15" s="10" customFormat="1" ht="11.4" hidden="1" customHeight="1" x14ac:dyDescent="0.2">
      <c r="A35" s="10" t="s">
        <v>148</v>
      </c>
      <c r="B35" s="26"/>
      <c r="C35" s="25">
        <f>IF(C20&gt;0,'Total Firma'!$F7+B37,0+B37)</f>
        <v>1400</v>
      </c>
      <c r="D35" s="25">
        <f>IF(D20&gt;0,'Total Firma'!$F7+C37,0+C37)</f>
        <v>2800</v>
      </c>
      <c r="E35" s="25">
        <f>IF(E20&gt;0,'Total Firma'!$F7+D37,0+D37)</f>
        <v>4200</v>
      </c>
      <c r="F35" s="25">
        <f>IF(F20&gt;0,'Total Firma'!$F7+E37,0+E37)</f>
        <v>5600</v>
      </c>
      <c r="G35" s="25">
        <f>IF(G20&gt;0,'Total Firma'!$F7+F37,0+F37)</f>
        <v>7000</v>
      </c>
      <c r="H35" s="25">
        <f>IF(H20&gt;0,'Total Firma'!$F7+G37,0+G37)</f>
        <v>8400</v>
      </c>
      <c r="I35" s="25">
        <f>IF(I20&gt;0,'Total Firma'!$F7+H37,0+H37)</f>
        <v>9800</v>
      </c>
      <c r="J35" s="25">
        <f>IF(J20&gt;0,'Total Firma'!$F7+I37,0+I37)</f>
        <v>11200</v>
      </c>
      <c r="K35" s="25">
        <f>IF(K20&gt;0,'Total Firma'!$F7+J37,0+J37)</f>
        <v>12600</v>
      </c>
      <c r="L35" s="25">
        <f>IF(L20&gt;0,'Total Firma'!$F7+K37,0+K37)</f>
        <v>14000</v>
      </c>
      <c r="M35" s="25">
        <f>IF(M20&gt;0,'Total Firma'!$F7+L37,0+L37)</f>
        <v>15400</v>
      </c>
      <c r="N35" s="25">
        <f>IF(N20&gt;0,'Total Firma'!$F7+M37,0+M37)</f>
        <v>16800</v>
      </c>
      <c r="O35" s="25">
        <f>SUM(C35:N35)</f>
        <v>109200</v>
      </c>
    </row>
    <row r="36" spans="1:15" s="10" customFormat="1" ht="11.4" hidden="1" customHeight="1" x14ac:dyDescent="0.2">
      <c r="A36" s="10" t="s">
        <v>147</v>
      </c>
      <c r="B36" s="26"/>
      <c r="C36" s="25">
        <f>IF(C32&gt;C35,C35*-1,C32*-1)</f>
        <v>0</v>
      </c>
      <c r="D36" s="25">
        <f t="shared" ref="D36:N36" si="7">IF(D32&gt;D35,D35*-1,D32*-1)</f>
        <v>0</v>
      </c>
      <c r="E36" s="25">
        <f t="shared" si="7"/>
        <v>0</v>
      </c>
      <c r="F36" s="25">
        <f t="shared" si="7"/>
        <v>0</v>
      </c>
      <c r="G36" s="25">
        <f t="shared" si="7"/>
        <v>0</v>
      </c>
      <c r="H36" s="25">
        <f t="shared" si="7"/>
        <v>0</v>
      </c>
      <c r="I36" s="25">
        <f t="shared" si="7"/>
        <v>0</v>
      </c>
      <c r="J36" s="25">
        <f t="shared" si="7"/>
        <v>0</v>
      </c>
      <c r="K36" s="25">
        <f t="shared" si="7"/>
        <v>0</v>
      </c>
      <c r="L36" s="25">
        <f t="shared" si="7"/>
        <v>0</v>
      </c>
      <c r="M36" s="25">
        <f t="shared" si="7"/>
        <v>0</v>
      </c>
      <c r="N36" s="25">
        <f t="shared" si="7"/>
        <v>0</v>
      </c>
      <c r="O36" s="25">
        <f>SUM(C36:N36)</f>
        <v>0</v>
      </c>
    </row>
    <row r="37" spans="1:15" s="10" customFormat="1" ht="11.4" hidden="1" customHeight="1" x14ac:dyDescent="0.2">
      <c r="A37" s="10" t="s">
        <v>146</v>
      </c>
      <c r="B37" s="26"/>
      <c r="C37" s="25">
        <f t="shared" ref="C37:G37" si="8">SUM(C35:C36)</f>
        <v>1400</v>
      </c>
      <c r="D37" s="25">
        <f t="shared" si="8"/>
        <v>2800</v>
      </c>
      <c r="E37" s="25">
        <f t="shared" si="8"/>
        <v>4200</v>
      </c>
      <c r="F37" s="25">
        <f t="shared" si="8"/>
        <v>5600</v>
      </c>
      <c r="G37" s="25">
        <f t="shared" si="8"/>
        <v>7000</v>
      </c>
      <c r="H37" s="25">
        <f>SUM(H35:H36)</f>
        <v>8400</v>
      </c>
      <c r="I37" s="25">
        <f t="shared" ref="I37:M37" si="9">SUM(I35:I36)</f>
        <v>9800</v>
      </c>
      <c r="J37" s="25">
        <f t="shared" si="9"/>
        <v>11200</v>
      </c>
      <c r="K37" s="25">
        <f t="shared" si="9"/>
        <v>12600</v>
      </c>
      <c r="L37" s="25">
        <f t="shared" si="9"/>
        <v>14000</v>
      </c>
      <c r="M37" s="25">
        <f t="shared" si="9"/>
        <v>15400</v>
      </c>
      <c r="N37" s="25">
        <f>SUM(N35:N36)</f>
        <v>16800</v>
      </c>
      <c r="O37" s="25">
        <f>SUM(C37:N37)</f>
        <v>109200</v>
      </c>
    </row>
    <row r="38" spans="1:15" s="10" customFormat="1" ht="5.25" hidden="1" customHeight="1" x14ac:dyDescent="0.2">
      <c r="B38" s="26"/>
      <c r="C38" s="27"/>
      <c r="D38" s="27"/>
      <c r="E38" s="27"/>
      <c r="F38" s="27"/>
      <c r="G38" s="27"/>
      <c r="H38" s="27"/>
      <c r="I38" s="27"/>
      <c r="J38" s="27"/>
      <c r="K38" s="27"/>
      <c r="L38" s="27"/>
      <c r="M38" s="27"/>
      <c r="N38" s="27"/>
      <c r="O38" s="25"/>
    </row>
    <row r="39" spans="1:15" s="10" customFormat="1" ht="11.4" hidden="1" customHeight="1" x14ac:dyDescent="0.2">
      <c r="A39" s="10" t="s">
        <v>63</v>
      </c>
      <c r="B39" s="26"/>
      <c r="C39" s="25">
        <f>IF(SUM(C29-C31+C36)&gt;0,SUM(C29-C31+C36),0)</f>
        <v>0</v>
      </c>
      <c r="D39" s="25">
        <f t="shared" ref="D39:N39" si="10">IF(SUM(D29-D31+D36)&gt;0,SUM(D29-D31+D36),0)</f>
        <v>0</v>
      </c>
      <c r="E39" s="25">
        <f t="shared" si="10"/>
        <v>0</v>
      </c>
      <c r="F39" s="25">
        <f t="shared" si="10"/>
        <v>0</v>
      </c>
      <c r="G39" s="25">
        <f t="shared" si="10"/>
        <v>0</v>
      </c>
      <c r="H39" s="25">
        <f t="shared" si="10"/>
        <v>0</v>
      </c>
      <c r="I39" s="25">
        <f t="shared" si="10"/>
        <v>0</v>
      </c>
      <c r="J39" s="25">
        <f>IF(SUM(J29-J31+J36)&gt;0,SUM(J29-J31+J36),0)</f>
        <v>0</v>
      </c>
      <c r="K39" s="25">
        <f t="shared" si="10"/>
        <v>0</v>
      </c>
      <c r="L39" s="25">
        <f t="shared" si="10"/>
        <v>0</v>
      </c>
      <c r="M39" s="25">
        <f t="shared" si="10"/>
        <v>0</v>
      </c>
      <c r="N39" s="25">
        <f t="shared" si="10"/>
        <v>0</v>
      </c>
      <c r="O39" s="25">
        <f>SUM(C39:N39)</f>
        <v>0</v>
      </c>
    </row>
    <row r="40" spans="1:15" s="10" customFormat="1" ht="5.25" hidden="1" customHeight="1" x14ac:dyDescent="0.2">
      <c r="B40" s="26"/>
      <c r="C40" s="27"/>
      <c r="D40" s="27"/>
      <c r="E40" s="27"/>
      <c r="F40" s="27"/>
      <c r="G40" s="27"/>
      <c r="H40" s="27"/>
      <c r="I40" s="27"/>
      <c r="J40" s="27"/>
      <c r="K40" s="27"/>
      <c r="L40" s="27"/>
      <c r="M40" s="27"/>
      <c r="N40" s="27"/>
      <c r="O40" s="25"/>
    </row>
    <row r="41" spans="1:15" s="10" customFormat="1" ht="11.4" hidden="1" customHeight="1" x14ac:dyDescent="0.2">
      <c r="A41" s="10" t="s">
        <v>82</v>
      </c>
      <c r="B41" s="26"/>
      <c r="C41" s="25">
        <f t="shared" ref="C41:N41" si="11">C29-C31-C32</f>
        <v>0</v>
      </c>
      <c r="D41" s="25">
        <f t="shared" si="11"/>
        <v>0</v>
      </c>
      <c r="E41" s="25">
        <f t="shared" si="11"/>
        <v>0</v>
      </c>
      <c r="F41" s="25">
        <f t="shared" si="11"/>
        <v>0</v>
      </c>
      <c r="G41" s="25">
        <f t="shared" si="11"/>
        <v>0</v>
      </c>
      <c r="H41" s="25">
        <f t="shared" si="11"/>
        <v>0</v>
      </c>
      <c r="I41" s="25">
        <f t="shared" si="11"/>
        <v>0</v>
      </c>
      <c r="J41" s="25">
        <f t="shared" si="11"/>
        <v>0</v>
      </c>
      <c r="K41" s="25">
        <f t="shared" si="11"/>
        <v>0</v>
      </c>
      <c r="L41" s="25">
        <f t="shared" si="11"/>
        <v>0</v>
      </c>
      <c r="M41" s="25">
        <f t="shared" si="11"/>
        <v>0</v>
      </c>
      <c r="N41" s="25">
        <f t="shared" si="11"/>
        <v>0</v>
      </c>
      <c r="O41" s="25">
        <f>SUM(C41:N41)</f>
        <v>0</v>
      </c>
    </row>
    <row r="42" spans="1:15" s="10" customFormat="1" ht="11.4" hidden="1" customHeight="1" x14ac:dyDescent="0.2">
      <c r="A42" s="10" t="s">
        <v>110</v>
      </c>
      <c r="B42" s="26"/>
      <c r="C42" s="25">
        <f>IF(C41&lt;='Total Firma'!$J$7,C41,'Total Firma'!$J$7)</f>
        <v>0</v>
      </c>
      <c r="D42" s="25">
        <f>IF(D41&lt;='Total Firma'!$J$7,D41,'Total Firma'!$J$7)</f>
        <v>0</v>
      </c>
      <c r="E42" s="25">
        <f>IF(E41&lt;='Total Firma'!$J$7,E41,'Total Firma'!$J$7)</f>
        <v>0</v>
      </c>
      <c r="F42" s="25">
        <f>IF(F41&lt;='Total Firma'!$J$7,F41,'Total Firma'!$J$7)</f>
        <v>0</v>
      </c>
      <c r="G42" s="25">
        <f>IF(G41&lt;='Total Firma'!$J$7,G41,'Total Firma'!$J$7)</f>
        <v>0</v>
      </c>
      <c r="H42" s="25">
        <f>IF(H41&lt;='Total Firma'!$J$7,H41,'Total Firma'!$J$7)</f>
        <v>0</v>
      </c>
      <c r="I42" s="25">
        <f>IF(I41&lt;='Total Firma'!$J$7,I41,'Total Firma'!$J$7)</f>
        <v>0</v>
      </c>
      <c r="J42" s="25">
        <f>IF(J41&lt;='Total Firma'!$J$7,J41,'Total Firma'!$J$7)</f>
        <v>0</v>
      </c>
      <c r="K42" s="25">
        <f>IF(K41&lt;='Total Firma'!$J$7,K41,'Total Firma'!$J$7)</f>
        <v>0</v>
      </c>
      <c r="L42" s="25">
        <f>IF(L41&lt;='Total Firma'!$J$7,L41,'Total Firma'!$J$7)</f>
        <v>0</v>
      </c>
      <c r="M42" s="25">
        <f>IF(M41&lt;='Total Firma'!$J$7,M41,'Total Firma'!$J$7)</f>
        <v>0</v>
      </c>
      <c r="N42" s="25">
        <f>IF(N41&lt;='Total Firma'!$J$7,N41,'Total Firma'!$J$7)</f>
        <v>0</v>
      </c>
      <c r="O42" s="25">
        <f>SUM(C42:N42)</f>
        <v>0</v>
      </c>
    </row>
    <row r="43" spans="1:15" s="10" customFormat="1" ht="11.4" hidden="1" customHeight="1" x14ac:dyDescent="0.2">
      <c r="A43" s="10" t="s">
        <v>111</v>
      </c>
      <c r="B43" s="26"/>
      <c r="C43" s="25">
        <f t="shared" ref="C43:N43" si="12">C41-C42</f>
        <v>0</v>
      </c>
      <c r="D43" s="25">
        <f t="shared" si="12"/>
        <v>0</v>
      </c>
      <c r="E43" s="25">
        <f t="shared" si="12"/>
        <v>0</v>
      </c>
      <c r="F43" s="25">
        <f t="shared" si="12"/>
        <v>0</v>
      </c>
      <c r="G43" s="25">
        <f t="shared" si="12"/>
        <v>0</v>
      </c>
      <c r="H43" s="25">
        <f t="shared" si="12"/>
        <v>0</v>
      </c>
      <c r="I43" s="25">
        <f t="shared" si="12"/>
        <v>0</v>
      </c>
      <c r="J43" s="25">
        <f t="shared" si="12"/>
        <v>0</v>
      </c>
      <c r="K43" s="25">
        <f t="shared" si="12"/>
        <v>0</v>
      </c>
      <c r="L43" s="25">
        <f t="shared" si="12"/>
        <v>0</v>
      </c>
      <c r="M43" s="25">
        <f t="shared" si="12"/>
        <v>0</v>
      </c>
      <c r="N43" s="25">
        <f t="shared" si="12"/>
        <v>0</v>
      </c>
      <c r="O43" s="25">
        <f>SUM(C43:N43)</f>
        <v>0</v>
      </c>
    </row>
    <row r="44" spans="1:15" s="10" customFormat="1" ht="11.4" hidden="1" customHeight="1" x14ac:dyDescent="0.2">
      <c r="A44" s="10" t="s">
        <v>112</v>
      </c>
      <c r="B44" s="26"/>
      <c r="C44" s="25">
        <f>IF('Total Firma'!$J$7*$O$18&gt;=$O$42,C41,IF(C$18&gt;0,'Total Firma'!$J$7,0))</f>
        <v>0</v>
      </c>
      <c r="D44" s="25">
        <f>IF('Total Firma'!$J$7*$O$18&gt;=$O$42,D41,IF(D$18&gt;0,'Total Firma'!$J$7,0))</f>
        <v>0</v>
      </c>
      <c r="E44" s="25">
        <f>IF('Total Firma'!$J$7*$O$18&gt;=$O$42,E41,IF(E$18&gt;0,'Total Firma'!$J$7,0))</f>
        <v>0</v>
      </c>
      <c r="F44" s="25">
        <f>IF('Total Firma'!$J$7*$O$18&gt;=$O$42,F41,IF(F$18&gt;0,'Total Firma'!$J$7,0))</f>
        <v>0</v>
      </c>
      <c r="G44" s="25">
        <f>IF('Total Firma'!$J$7*$O$18&gt;=$O$42,G41,IF(G$18&gt;0,'Total Firma'!$J$7,0))</f>
        <v>0</v>
      </c>
      <c r="H44" s="25">
        <f>IF('Total Firma'!$J$7*$O$18&gt;=$O$42,H41,IF(H$18&gt;0,'Total Firma'!$J$7,0))</f>
        <v>0</v>
      </c>
      <c r="I44" s="25">
        <f>IF('Total Firma'!$J$7*$O$18&gt;=$O$42,I41,IF(I$18&gt;0,'Total Firma'!$J$7,0))</f>
        <v>0</v>
      </c>
      <c r="J44" s="25">
        <f>IF('Total Firma'!$J$7*$O$18&gt;=$O$42,J41,IF(J$18&gt;0,'Total Firma'!$J$7,0))</f>
        <v>0</v>
      </c>
      <c r="K44" s="25">
        <f>IF('Total Firma'!$J$7*$O$18&gt;=$O$42,K41,IF(K$18&gt;0,'Total Firma'!$J$7,0))</f>
        <v>0</v>
      </c>
      <c r="L44" s="25">
        <f>IF('Total Firma'!$J$7*$O$18&gt;=$O$42,L41,IF(L$18&gt;0,'Total Firma'!$J$7,0))</f>
        <v>0</v>
      </c>
      <c r="M44" s="25">
        <f>IF('Total Firma'!$J$7*$O$18&gt;=$O$42,M41,IF(M$18&gt;0,'Total Firma'!$J$7,0))</f>
        <v>0</v>
      </c>
      <c r="N44" s="25">
        <f>IF('Total Firma'!$J$7*$O$18&gt;=$O$42,N41,IF(N$18&gt;0,'Total Firma'!$J$7,0))</f>
        <v>0</v>
      </c>
      <c r="O44" s="25">
        <f>SUM(C44:N44)</f>
        <v>0</v>
      </c>
    </row>
    <row r="45" spans="1:15" s="10" customFormat="1" ht="11.4" hidden="1" customHeight="1" x14ac:dyDescent="0.2">
      <c r="A45" s="10" t="s">
        <v>113</v>
      </c>
      <c r="B45" s="26"/>
      <c r="C45" s="25">
        <f t="shared" ref="C45:N45" si="13">IF(C$18&gt;0,SUM($O41-$O44)/$O$18,0)</f>
        <v>0</v>
      </c>
      <c r="D45" s="25">
        <f t="shared" si="13"/>
        <v>0</v>
      </c>
      <c r="E45" s="25">
        <f t="shared" si="13"/>
        <v>0</v>
      </c>
      <c r="F45" s="25">
        <f t="shared" si="13"/>
        <v>0</v>
      </c>
      <c r="G45" s="25">
        <f t="shared" si="13"/>
        <v>0</v>
      </c>
      <c r="H45" s="25">
        <f t="shared" si="13"/>
        <v>0</v>
      </c>
      <c r="I45" s="25">
        <f t="shared" si="13"/>
        <v>0</v>
      </c>
      <c r="J45" s="25">
        <f t="shared" si="13"/>
        <v>0</v>
      </c>
      <c r="K45" s="25">
        <f t="shared" si="13"/>
        <v>0</v>
      </c>
      <c r="L45" s="25">
        <f t="shared" si="13"/>
        <v>0</v>
      </c>
      <c r="M45" s="25">
        <f t="shared" si="13"/>
        <v>0</v>
      </c>
      <c r="N45" s="25">
        <f t="shared" si="13"/>
        <v>0</v>
      </c>
      <c r="O45" s="25">
        <f>SUM(C45:N45)</f>
        <v>0</v>
      </c>
    </row>
    <row r="46" spans="1:15" s="10" customFormat="1" ht="5.25" hidden="1" customHeight="1" x14ac:dyDescent="0.2">
      <c r="B46" s="26"/>
      <c r="C46" s="27"/>
      <c r="D46" s="27"/>
      <c r="E46" s="27"/>
      <c r="F46" s="27"/>
      <c r="G46" s="27"/>
      <c r="H46" s="27"/>
      <c r="I46" s="27"/>
      <c r="J46" s="27"/>
      <c r="K46" s="27"/>
      <c r="L46" s="27"/>
      <c r="M46" s="27"/>
      <c r="N46" s="27"/>
      <c r="O46" s="25"/>
    </row>
    <row r="47" spans="1:15" s="10" customFormat="1" ht="11.4" hidden="1" customHeight="1" x14ac:dyDescent="0.2">
      <c r="A47" s="10" t="s">
        <v>83</v>
      </c>
      <c r="B47" s="26"/>
      <c r="C47" s="25">
        <f t="shared" ref="C47:N47" si="14">C$29-C$28</f>
        <v>0</v>
      </c>
      <c r="D47" s="25">
        <f t="shared" si="14"/>
        <v>0</v>
      </c>
      <c r="E47" s="25">
        <f t="shared" si="14"/>
        <v>0</v>
      </c>
      <c r="F47" s="25">
        <f t="shared" si="14"/>
        <v>0</v>
      </c>
      <c r="G47" s="25">
        <f t="shared" si="14"/>
        <v>0</v>
      </c>
      <c r="H47" s="25">
        <f t="shared" si="14"/>
        <v>0</v>
      </c>
      <c r="I47" s="25">
        <f t="shared" si="14"/>
        <v>0</v>
      </c>
      <c r="J47" s="25">
        <f t="shared" si="14"/>
        <v>0</v>
      </c>
      <c r="K47" s="25">
        <f t="shared" si="14"/>
        <v>0</v>
      </c>
      <c r="L47" s="25">
        <f t="shared" si="14"/>
        <v>0</v>
      </c>
      <c r="M47" s="25">
        <f t="shared" si="14"/>
        <v>0</v>
      </c>
      <c r="N47" s="25">
        <f t="shared" si="14"/>
        <v>0</v>
      </c>
      <c r="O47" s="25">
        <f>SUM(C47:N47)</f>
        <v>0</v>
      </c>
    </row>
    <row r="48" spans="1:15" s="10" customFormat="1" ht="11.4" hidden="1" customHeight="1" x14ac:dyDescent="0.2">
      <c r="A48" s="10" t="s">
        <v>105</v>
      </c>
      <c r="B48" s="26"/>
      <c r="C48" s="25">
        <f>IF(C47&lt;='Total Firma'!$J$7,C47,'Total Firma'!$J$7)</f>
        <v>0</v>
      </c>
      <c r="D48" s="25">
        <f>IF(D47&lt;='Total Firma'!$J$7,D47,'Total Firma'!$J$7)</f>
        <v>0</v>
      </c>
      <c r="E48" s="25">
        <f>IF(E47&lt;='Total Firma'!$J$7,E47,'Total Firma'!$J$7)</f>
        <v>0</v>
      </c>
      <c r="F48" s="25">
        <f>IF(F47&lt;='Total Firma'!$J$7,F47,'Total Firma'!$J$7)</f>
        <v>0</v>
      </c>
      <c r="G48" s="25">
        <f>IF(G47&lt;='Total Firma'!$J$7,G47,'Total Firma'!$J$7)</f>
        <v>0</v>
      </c>
      <c r="H48" s="25">
        <f>IF(H47&lt;='Total Firma'!$J$7,H47,'Total Firma'!$J$7)</f>
        <v>0</v>
      </c>
      <c r="I48" s="25">
        <f>IF(I47&lt;='Total Firma'!$J$7,I47,'Total Firma'!$J$7)</f>
        <v>0</v>
      </c>
      <c r="J48" s="25">
        <f>IF(J47&lt;='Total Firma'!$J$7,J47,'Total Firma'!$J$7)</f>
        <v>0</v>
      </c>
      <c r="K48" s="25">
        <f>IF(K47&lt;='Total Firma'!$J$7,K47,'Total Firma'!$J$7)</f>
        <v>0</v>
      </c>
      <c r="L48" s="25">
        <f>IF(L47&lt;='Total Firma'!$J$7,L47,'Total Firma'!$J$7)</f>
        <v>0</v>
      </c>
      <c r="M48" s="25">
        <f>IF(M47&lt;='Total Firma'!$J$7,M47,'Total Firma'!$J$7)</f>
        <v>0</v>
      </c>
      <c r="N48" s="25">
        <f>IF(N47&lt;='Total Firma'!$J$7,N47,'Total Firma'!$J$7)</f>
        <v>0</v>
      </c>
      <c r="O48" s="25">
        <f>SUM(C48:N48)</f>
        <v>0</v>
      </c>
    </row>
    <row r="49" spans="1:15" s="10" customFormat="1" ht="11.4" hidden="1" customHeight="1" x14ac:dyDescent="0.2">
      <c r="A49" s="10" t="s">
        <v>106</v>
      </c>
      <c r="B49" s="26"/>
      <c r="C49" s="25">
        <f t="shared" ref="C49:N49" si="15">C47-C48</f>
        <v>0</v>
      </c>
      <c r="D49" s="25">
        <f t="shared" si="15"/>
        <v>0</v>
      </c>
      <c r="E49" s="25">
        <f t="shared" si="15"/>
        <v>0</v>
      </c>
      <c r="F49" s="25">
        <f t="shared" si="15"/>
        <v>0</v>
      </c>
      <c r="G49" s="25">
        <f t="shared" si="15"/>
        <v>0</v>
      </c>
      <c r="H49" s="25">
        <f t="shared" si="15"/>
        <v>0</v>
      </c>
      <c r="I49" s="25">
        <f t="shared" si="15"/>
        <v>0</v>
      </c>
      <c r="J49" s="25">
        <f t="shared" si="15"/>
        <v>0</v>
      </c>
      <c r="K49" s="25">
        <f t="shared" si="15"/>
        <v>0</v>
      </c>
      <c r="L49" s="25">
        <f t="shared" si="15"/>
        <v>0</v>
      </c>
      <c r="M49" s="25">
        <f t="shared" si="15"/>
        <v>0</v>
      </c>
      <c r="N49" s="25">
        <f t="shared" si="15"/>
        <v>0</v>
      </c>
      <c r="O49" s="25">
        <f>SUM(C49:N49)</f>
        <v>0</v>
      </c>
    </row>
    <row r="50" spans="1:15" s="10" customFormat="1" ht="11.4" hidden="1" customHeight="1" x14ac:dyDescent="0.2">
      <c r="A50" s="10" t="s">
        <v>104</v>
      </c>
      <c r="B50" s="26"/>
      <c r="C50" s="25">
        <f>IF('Total Firma'!$J$7*$O$19&gt;=$O$48,C47,IF(C$19&gt;0,'Total Firma'!$J$7,0))</f>
        <v>0</v>
      </c>
      <c r="D50" s="25">
        <f>IF('Total Firma'!$J$7*$O$19&gt;=$O$48,D47,IF(D$19&gt;0,'Total Firma'!$J$7,0))</f>
        <v>0</v>
      </c>
      <c r="E50" s="25">
        <f>IF('Total Firma'!$J$7*$O$19&gt;=$O$48,E47,IF(E$19&gt;0,'Total Firma'!$J$7,0))</f>
        <v>0</v>
      </c>
      <c r="F50" s="25">
        <f>IF('Total Firma'!$J$7*$O$19&gt;=$O$48,F47,IF(F$19&gt;0,'Total Firma'!$J$7,0))</f>
        <v>0</v>
      </c>
      <c r="G50" s="25">
        <f>IF('Total Firma'!$J$7*$O$19&gt;=$O$48,G47,IF(G$19&gt;0,'Total Firma'!$J$7,0))</f>
        <v>0</v>
      </c>
      <c r="H50" s="25">
        <f>IF('Total Firma'!$J$7*$O$19&gt;=$O$48,H47,IF(H$19&gt;0,'Total Firma'!$J$7,0))</f>
        <v>0</v>
      </c>
      <c r="I50" s="25">
        <f>IF('Total Firma'!$J$7*$O$19&gt;=$O$48,I47,IF(I$19&gt;0,'Total Firma'!$J$7,0))</f>
        <v>0</v>
      </c>
      <c r="J50" s="25">
        <f>IF('Total Firma'!$J$7*$O$19&gt;=$O$48,J47,IF(J$19&gt;0,'Total Firma'!$J$7,0))</f>
        <v>0</v>
      </c>
      <c r="K50" s="25">
        <f>IF('Total Firma'!$J$7*$O$19&gt;=$O$48,K47,IF(K$19&gt;0,'Total Firma'!$J$7,0))</f>
        <v>0</v>
      </c>
      <c r="L50" s="25">
        <f>IF('Total Firma'!$J$7*$O$19&gt;=$O$48,L47,IF(L$19&gt;0,'Total Firma'!$J$7,0))</f>
        <v>0</v>
      </c>
      <c r="M50" s="25">
        <f>IF('Total Firma'!$J$7*$O$19&gt;=$O$48,M47,IF(M$19&gt;0,'Total Firma'!$J$7,0))</f>
        <v>0</v>
      </c>
      <c r="N50" s="25">
        <f>IF('Total Firma'!$J$7*$O$19&gt;=$O$48,N47,IF(N$19&gt;0,'Total Firma'!$J$7,0))</f>
        <v>0</v>
      </c>
      <c r="O50" s="25">
        <f>SUM(C50:N50)</f>
        <v>0</v>
      </c>
    </row>
    <row r="51" spans="1:15" s="10" customFormat="1" ht="11.4" hidden="1" customHeight="1" x14ac:dyDescent="0.2">
      <c r="A51" s="10" t="s">
        <v>109</v>
      </c>
      <c r="B51" s="26"/>
      <c r="C51" s="25">
        <f t="shared" ref="C51:N51" si="16">IF(C$19&gt;0,SUM($O47-$O50)/$O$19,0)</f>
        <v>0</v>
      </c>
      <c r="D51" s="25">
        <f t="shared" si="16"/>
        <v>0</v>
      </c>
      <c r="E51" s="25">
        <f t="shared" si="16"/>
        <v>0</v>
      </c>
      <c r="F51" s="25">
        <f t="shared" si="16"/>
        <v>0</v>
      </c>
      <c r="G51" s="25">
        <f t="shared" si="16"/>
        <v>0</v>
      </c>
      <c r="H51" s="25">
        <f t="shared" si="16"/>
        <v>0</v>
      </c>
      <c r="I51" s="25">
        <f t="shared" si="16"/>
        <v>0</v>
      </c>
      <c r="J51" s="25">
        <f t="shared" si="16"/>
        <v>0</v>
      </c>
      <c r="K51" s="25">
        <f t="shared" si="16"/>
        <v>0</v>
      </c>
      <c r="L51" s="25">
        <f t="shared" si="16"/>
        <v>0</v>
      </c>
      <c r="M51" s="25">
        <f t="shared" si="16"/>
        <v>0</v>
      </c>
      <c r="N51" s="25">
        <f t="shared" si="16"/>
        <v>0</v>
      </c>
      <c r="O51" s="25">
        <f>SUM(C51:N51)</f>
        <v>0</v>
      </c>
    </row>
    <row r="52" spans="1:15" s="10" customFormat="1" ht="5.25" hidden="1" customHeight="1" x14ac:dyDescent="0.2">
      <c r="B52" s="26"/>
      <c r="C52" s="27"/>
      <c r="D52" s="27"/>
      <c r="E52" s="27"/>
      <c r="F52" s="27"/>
      <c r="G52" s="27"/>
      <c r="H52" s="27"/>
      <c r="I52" s="27"/>
      <c r="J52" s="27"/>
      <c r="K52" s="27"/>
      <c r="L52" s="27"/>
      <c r="M52" s="27"/>
      <c r="N52" s="27"/>
      <c r="O52" s="25"/>
    </row>
    <row r="53" spans="1:15" s="10" customFormat="1" ht="11.4" hidden="1" customHeight="1" x14ac:dyDescent="0.2">
      <c r="A53" s="10" t="s">
        <v>98</v>
      </c>
      <c r="B53" s="26"/>
      <c r="C53" s="25">
        <f t="shared" ref="C53:N53" si="17">C47-C33</f>
        <v>0</v>
      </c>
      <c r="D53" s="25">
        <f t="shared" si="17"/>
        <v>0</v>
      </c>
      <c r="E53" s="25">
        <f t="shared" si="17"/>
        <v>0</v>
      </c>
      <c r="F53" s="25">
        <f t="shared" si="17"/>
        <v>0</v>
      </c>
      <c r="G53" s="25">
        <f t="shared" si="17"/>
        <v>0</v>
      </c>
      <c r="H53" s="25">
        <f t="shared" si="17"/>
        <v>0</v>
      </c>
      <c r="I53" s="25">
        <f t="shared" si="17"/>
        <v>0</v>
      </c>
      <c r="J53" s="25">
        <f t="shared" si="17"/>
        <v>0</v>
      </c>
      <c r="K53" s="25">
        <f t="shared" si="17"/>
        <v>0</v>
      </c>
      <c r="L53" s="25">
        <f t="shared" si="17"/>
        <v>0</v>
      </c>
      <c r="M53" s="25">
        <f t="shared" si="17"/>
        <v>0</v>
      </c>
      <c r="N53" s="25">
        <f t="shared" si="17"/>
        <v>0</v>
      </c>
      <c r="O53" s="25">
        <f>SUM(C53:N53)</f>
        <v>0</v>
      </c>
    </row>
    <row r="54" spans="1:15" s="10" customFormat="1" ht="5.25" hidden="1" customHeight="1" x14ac:dyDescent="0.2">
      <c r="B54" s="26"/>
      <c r="C54" s="27"/>
      <c r="D54" s="27"/>
      <c r="E54" s="27"/>
      <c r="F54" s="27"/>
      <c r="G54" s="27"/>
      <c r="H54" s="27"/>
      <c r="I54" s="27"/>
      <c r="J54" s="27"/>
      <c r="K54" s="27"/>
      <c r="L54" s="27"/>
      <c r="M54" s="27"/>
      <c r="N54" s="27"/>
      <c r="O54" s="25"/>
    </row>
    <row r="55" spans="1:15" s="10" customFormat="1" ht="11.4" customHeight="1" x14ac:dyDescent="0.2">
      <c r="A55" s="10" t="s">
        <v>100</v>
      </c>
      <c r="B55" s="26"/>
      <c r="C55" s="30">
        <v>0</v>
      </c>
      <c r="D55" s="30">
        <v>0</v>
      </c>
      <c r="E55" s="30">
        <v>0</v>
      </c>
      <c r="F55" s="30">
        <v>0</v>
      </c>
      <c r="G55" s="30">
        <v>0</v>
      </c>
      <c r="H55" s="30">
        <v>0</v>
      </c>
      <c r="I55" s="30">
        <v>0</v>
      </c>
      <c r="J55" s="30">
        <v>0</v>
      </c>
      <c r="K55" s="30">
        <v>0</v>
      </c>
      <c r="L55" s="30">
        <v>0</v>
      </c>
      <c r="M55" s="30">
        <v>0</v>
      </c>
      <c r="N55" s="30">
        <v>0</v>
      </c>
      <c r="O55" s="25">
        <f>SUM(C55:N55)</f>
        <v>0</v>
      </c>
    </row>
    <row r="56" spans="1:15" s="10" customFormat="1" ht="11.4" customHeight="1" x14ac:dyDescent="0.2">
      <c r="A56" s="10" t="s">
        <v>27</v>
      </c>
      <c r="B56" s="26"/>
      <c r="C56" s="30">
        <v>0</v>
      </c>
      <c r="D56" s="30">
        <v>0</v>
      </c>
      <c r="E56" s="30">
        <v>0</v>
      </c>
      <c r="F56" s="30">
        <v>0</v>
      </c>
      <c r="G56" s="30">
        <v>0</v>
      </c>
      <c r="H56" s="30">
        <v>0</v>
      </c>
      <c r="I56" s="30">
        <v>0</v>
      </c>
      <c r="J56" s="30">
        <v>0</v>
      </c>
      <c r="K56" s="30">
        <v>0</v>
      </c>
      <c r="L56" s="30">
        <v>0</v>
      </c>
      <c r="M56" s="30">
        <v>0</v>
      </c>
      <c r="N56" s="30">
        <v>0</v>
      </c>
      <c r="O56" s="25">
        <f>SUM(C56:N56)</f>
        <v>0</v>
      </c>
    </row>
    <row r="57" spans="1:15" s="10" customFormat="1" ht="11.4" customHeight="1" x14ac:dyDescent="0.25">
      <c r="A57" s="9" t="s">
        <v>4</v>
      </c>
      <c r="B57" s="26"/>
      <c r="C57" s="28">
        <f t="shared" ref="C57:N57" si="18">SUM(C29,C55:C56)</f>
        <v>0</v>
      </c>
      <c r="D57" s="28">
        <f t="shared" si="18"/>
        <v>0</v>
      </c>
      <c r="E57" s="28">
        <f t="shared" si="18"/>
        <v>0</v>
      </c>
      <c r="F57" s="28">
        <f t="shared" si="18"/>
        <v>0</v>
      </c>
      <c r="G57" s="28">
        <f t="shared" si="18"/>
        <v>0</v>
      </c>
      <c r="H57" s="28">
        <f t="shared" si="18"/>
        <v>0</v>
      </c>
      <c r="I57" s="28">
        <f t="shared" si="18"/>
        <v>0</v>
      </c>
      <c r="J57" s="28">
        <f t="shared" si="18"/>
        <v>0</v>
      </c>
      <c r="K57" s="28">
        <f t="shared" si="18"/>
        <v>0</v>
      </c>
      <c r="L57" s="28">
        <f t="shared" si="18"/>
        <v>0</v>
      </c>
      <c r="M57" s="28">
        <f t="shared" si="18"/>
        <v>0</v>
      </c>
      <c r="N57" s="28">
        <f t="shared" si="18"/>
        <v>0</v>
      </c>
      <c r="O57" s="28">
        <f>SUM(C57:N57)</f>
        <v>0</v>
      </c>
    </row>
    <row r="58" spans="1:15" s="10" customFormat="1" ht="6" customHeight="1" x14ac:dyDescent="0.2">
      <c r="B58" s="26"/>
      <c r="C58" s="27"/>
      <c r="D58" s="27"/>
      <c r="E58" s="27"/>
      <c r="F58" s="27"/>
      <c r="G58" s="27"/>
      <c r="H58" s="27"/>
      <c r="I58" s="27"/>
      <c r="J58" s="27"/>
      <c r="K58" s="27"/>
      <c r="L58" s="27"/>
      <c r="M58" s="27"/>
      <c r="N58" s="27"/>
      <c r="O58" s="25"/>
    </row>
    <row r="59" spans="1:15" s="10" customFormat="1" ht="11.4" customHeight="1" x14ac:dyDescent="0.2">
      <c r="A59" s="10" t="s">
        <v>6</v>
      </c>
      <c r="B59" s="29">
        <f>'Total Firma'!$E$7</f>
        <v>5.2999999999999999E-2</v>
      </c>
      <c r="C59" s="25">
        <f t="shared" ref="C59:N59" si="19">ROUND(SUM(C77*$B59)*-1*2,1)/2</f>
        <v>0</v>
      </c>
      <c r="D59" s="25">
        <f t="shared" si="19"/>
        <v>0</v>
      </c>
      <c r="E59" s="25">
        <f t="shared" si="19"/>
        <v>0</v>
      </c>
      <c r="F59" s="25">
        <f t="shared" si="19"/>
        <v>0</v>
      </c>
      <c r="G59" s="25">
        <f t="shared" si="19"/>
        <v>0</v>
      </c>
      <c r="H59" s="25">
        <f t="shared" si="19"/>
        <v>0</v>
      </c>
      <c r="I59" s="25">
        <f t="shared" si="19"/>
        <v>0</v>
      </c>
      <c r="J59" s="25">
        <f t="shared" si="19"/>
        <v>0</v>
      </c>
      <c r="K59" s="25">
        <f t="shared" si="19"/>
        <v>0</v>
      </c>
      <c r="L59" s="25">
        <f t="shared" si="19"/>
        <v>0</v>
      </c>
      <c r="M59" s="25">
        <f t="shared" si="19"/>
        <v>0</v>
      </c>
      <c r="N59" s="25">
        <f t="shared" si="19"/>
        <v>0</v>
      </c>
      <c r="O59" s="25">
        <f t="shared" ref="O59:O67" si="20">SUM(C59:N59)</f>
        <v>0</v>
      </c>
    </row>
    <row r="60" spans="1:15" s="10" customFormat="1" ht="11.4" customHeight="1" x14ac:dyDescent="0.2">
      <c r="A60" s="10" t="s">
        <v>48</v>
      </c>
      <c r="B60" s="29">
        <f>'Total Firma'!$H$7</f>
        <v>1.0999999999999999E-2</v>
      </c>
      <c r="C60" s="25">
        <f t="shared" ref="C60:N60" si="21">ROUND(SUM(C78*$B60)*-1*2,1)/2</f>
        <v>0</v>
      </c>
      <c r="D60" s="25">
        <f t="shared" si="21"/>
        <v>0</v>
      </c>
      <c r="E60" s="25">
        <f t="shared" si="21"/>
        <v>0</v>
      </c>
      <c r="F60" s="25">
        <f t="shared" si="21"/>
        <v>0</v>
      </c>
      <c r="G60" s="25">
        <f t="shared" si="21"/>
        <v>0</v>
      </c>
      <c r="H60" s="25">
        <f t="shared" si="21"/>
        <v>0</v>
      </c>
      <c r="I60" s="25">
        <f t="shared" si="21"/>
        <v>0</v>
      </c>
      <c r="J60" s="25">
        <f t="shared" si="21"/>
        <v>0</v>
      </c>
      <c r="K60" s="25">
        <f t="shared" si="21"/>
        <v>0</v>
      </c>
      <c r="L60" s="25">
        <f t="shared" si="21"/>
        <v>0</v>
      </c>
      <c r="M60" s="25">
        <f t="shared" si="21"/>
        <v>0</v>
      </c>
      <c r="N60" s="25">
        <f t="shared" si="21"/>
        <v>0</v>
      </c>
      <c r="O60" s="25">
        <f t="shared" si="20"/>
        <v>0</v>
      </c>
    </row>
    <row r="61" spans="1:15" s="10" customFormat="1" ht="11.4" customHeight="1" x14ac:dyDescent="0.2">
      <c r="A61" s="10" t="s">
        <v>55</v>
      </c>
      <c r="B61" s="56">
        <f>'Total Firma'!$I$7</f>
        <v>5.0000000000000001E-3</v>
      </c>
      <c r="C61" s="25">
        <f t="shared" ref="C61:N61" si="22">ROUND(SUM(C79*$B61)*-1*2,1)/2</f>
        <v>0</v>
      </c>
      <c r="D61" s="25">
        <f t="shared" si="22"/>
        <v>0</v>
      </c>
      <c r="E61" s="25">
        <f t="shared" si="22"/>
        <v>0</v>
      </c>
      <c r="F61" s="25">
        <f t="shared" si="22"/>
        <v>0</v>
      </c>
      <c r="G61" s="25">
        <f t="shared" si="22"/>
        <v>0</v>
      </c>
      <c r="H61" s="25">
        <f t="shared" si="22"/>
        <v>0</v>
      </c>
      <c r="I61" s="25">
        <f t="shared" si="22"/>
        <v>0</v>
      </c>
      <c r="J61" s="25">
        <f t="shared" si="22"/>
        <v>0</v>
      </c>
      <c r="K61" s="25">
        <f t="shared" si="22"/>
        <v>0</v>
      </c>
      <c r="L61" s="25">
        <f t="shared" si="22"/>
        <v>0</v>
      </c>
      <c r="M61" s="25">
        <f t="shared" si="22"/>
        <v>0</v>
      </c>
      <c r="N61" s="25">
        <f t="shared" si="22"/>
        <v>0</v>
      </c>
      <c r="O61" s="25">
        <f t="shared" si="20"/>
        <v>0</v>
      </c>
    </row>
    <row r="62" spans="1:15" s="10" customFormat="1" ht="11.4" customHeight="1" x14ac:dyDescent="0.2">
      <c r="A62" s="10" t="s">
        <v>7</v>
      </c>
      <c r="B62" s="26"/>
      <c r="C62" s="30">
        <v>0</v>
      </c>
      <c r="D62" s="30">
        <v>0</v>
      </c>
      <c r="E62" s="30">
        <v>0</v>
      </c>
      <c r="F62" s="30">
        <v>0</v>
      </c>
      <c r="G62" s="30">
        <v>0</v>
      </c>
      <c r="H62" s="30">
        <v>0</v>
      </c>
      <c r="I62" s="30">
        <v>0</v>
      </c>
      <c r="J62" s="30">
        <v>0</v>
      </c>
      <c r="K62" s="30">
        <v>0</v>
      </c>
      <c r="L62" s="30">
        <v>0</v>
      </c>
      <c r="M62" s="30">
        <v>0</v>
      </c>
      <c r="N62" s="30">
        <v>0</v>
      </c>
      <c r="O62" s="25">
        <f t="shared" si="20"/>
        <v>0</v>
      </c>
    </row>
    <row r="63" spans="1:15" s="10" customFormat="1" ht="11.4" customHeight="1" x14ac:dyDescent="0.2">
      <c r="A63" s="10" t="s">
        <v>43</v>
      </c>
      <c r="B63" s="29">
        <f>IF($C$8="M",'Total Firma'!$K$8,'Total Firma'!$K$7)</f>
        <v>0</v>
      </c>
      <c r="C63" s="25">
        <f t="shared" ref="C63:N63" si="23">ROUND(SUM(C81*$B63)*-1*2,1)/2</f>
        <v>0</v>
      </c>
      <c r="D63" s="25">
        <f t="shared" si="23"/>
        <v>0</v>
      </c>
      <c r="E63" s="25">
        <f t="shared" si="23"/>
        <v>0</v>
      </c>
      <c r="F63" s="25">
        <f t="shared" si="23"/>
        <v>0</v>
      </c>
      <c r="G63" s="25">
        <f t="shared" si="23"/>
        <v>0</v>
      </c>
      <c r="H63" s="25">
        <f t="shared" si="23"/>
        <v>0</v>
      </c>
      <c r="I63" s="25">
        <f t="shared" si="23"/>
        <v>0</v>
      </c>
      <c r="J63" s="25">
        <f t="shared" si="23"/>
        <v>0</v>
      </c>
      <c r="K63" s="25">
        <f t="shared" si="23"/>
        <v>0</v>
      </c>
      <c r="L63" s="25">
        <f t="shared" si="23"/>
        <v>0</v>
      </c>
      <c r="M63" s="25">
        <f t="shared" si="23"/>
        <v>0</v>
      </c>
      <c r="N63" s="25">
        <f t="shared" si="23"/>
        <v>0</v>
      </c>
      <c r="O63" s="25">
        <f t="shared" si="20"/>
        <v>0</v>
      </c>
    </row>
    <row r="64" spans="1:15" s="10" customFormat="1" ht="11.4" customHeight="1" x14ac:dyDescent="0.2">
      <c r="A64" s="10" t="s">
        <v>149</v>
      </c>
      <c r="B64" s="29">
        <f>IF($C$8="M",'Total Firma'!$L$8,'Total Firma'!$L$7)</f>
        <v>0</v>
      </c>
      <c r="C64" s="25">
        <f t="shared" ref="C64:N64" si="24">ROUND(SUM(C82*$B64)*-1*2,1)/2</f>
        <v>0</v>
      </c>
      <c r="D64" s="25">
        <f t="shared" si="24"/>
        <v>0</v>
      </c>
      <c r="E64" s="25">
        <f t="shared" si="24"/>
        <v>0</v>
      </c>
      <c r="F64" s="25">
        <f t="shared" si="24"/>
        <v>0</v>
      </c>
      <c r="G64" s="25">
        <f t="shared" si="24"/>
        <v>0</v>
      </c>
      <c r="H64" s="25">
        <f t="shared" si="24"/>
        <v>0</v>
      </c>
      <c r="I64" s="25">
        <f t="shared" si="24"/>
        <v>0</v>
      </c>
      <c r="J64" s="25">
        <f t="shared" si="24"/>
        <v>0</v>
      </c>
      <c r="K64" s="25">
        <f t="shared" si="24"/>
        <v>0</v>
      </c>
      <c r="L64" s="25">
        <f t="shared" si="24"/>
        <v>0</v>
      </c>
      <c r="M64" s="25">
        <f t="shared" si="24"/>
        <v>0</v>
      </c>
      <c r="N64" s="25">
        <f t="shared" si="24"/>
        <v>0</v>
      </c>
      <c r="O64" s="25">
        <f t="shared" si="20"/>
        <v>0</v>
      </c>
    </row>
    <row r="65" spans="1:15" s="10" customFormat="1" ht="11.4" customHeight="1" x14ac:dyDescent="0.2">
      <c r="A65" s="10" t="s">
        <v>9</v>
      </c>
      <c r="B65" s="29">
        <f>IF($C$8="M",'Total Firma'!M$8,'Total Firma'!M$7)</f>
        <v>0</v>
      </c>
      <c r="C65" s="25">
        <f t="shared" ref="C65:N65" si="25">ROUND(SUM(C83*$B65)*-1*2,1)/2</f>
        <v>0</v>
      </c>
      <c r="D65" s="25">
        <f t="shared" si="25"/>
        <v>0</v>
      </c>
      <c r="E65" s="25">
        <f t="shared" si="25"/>
        <v>0</v>
      </c>
      <c r="F65" s="25">
        <f t="shared" si="25"/>
        <v>0</v>
      </c>
      <c r="G65" s="25">
        <f t="shared" si="25"/>
        <v>0</v>
      </c>
      <c r="H65" s="25">
        <f t="shared" si="25"/>
        <v>0</v>
      </c>
      <c r="I65" s="25">
        <f t="shared" si="25"/>
        <v>0</v>
      </c>
      <c r="J65" s="25">
        <f t="shared" si="25"/>
        <v>0</v>
      </c>
      <c r="K65" s="25">
        <f t="shared" si="25"/>
        <v>0</v>
      </c>
      <c r="L65" s="25">
        <f t="shared" si="25"/>
        <v>0</v>
      </c>
      <c r="M65" s="25">
        <f t="shared" si="25"/>
        <v>0</v>
      </c>
      <c r="N65" s="25">
        <f t="shared" si="25"/>
        <v>0</v>
      </c>
      <c r="O65" s="25">
        <f t="shared" si="20"/>
        <v>0</v>
      </c>
    </row>
    <row r="66" spans="1:15" s="10" customFormat="1" ht="11.4" customHeight="1" x14ac:dyDescent="0.2">
      <c r="A66" s="10" t="s">
        <v>10</v>
      </c>
      <c r="B66" s="26"/>
      <c r="C66" s="30">
        <v>0</v>
      </c>
      <c r="D66" s="30">
        <v>0</v>
      </c>
      <c r="E66" s="30">
        <v>0</v>
      </c>
      <c r="F66" s="30">
        <v>0</v>
      </c>
      <c r="G66" s="30">
        <v>0</v>
      </c>
      <c r="H66" s="30">
        <v>0</v>
      </c>
      <c r="I66" s="30">
        <v>0</v>
      </c>
      <c r="J66" s="30">
        <v>0</v>
      </c>
      <c r="K66" s="30">
        <v>0</v>
      </c>
      <c r="L66" s="30">
        <v>0</v>
      </c>
      <c r="M66" s="30">
        <v>0</v>
      </c>
      <c r="N66" s="30">
        <v>0</v>
      </c>
      <c r="O66" s="25">
        <f t="shared" si="20"/>
        <v>0</v>
      </c>
    </row>
    <row r="67" spans="1:15" s="10" customFormat="1" ht="11.4" customHeight="1" x14ac:dyDescent="0.2">
      <c r="A67" s="10" t="s">
        <v>11</v>
      </c>
      <c r="B67" s="26"/>
      <c r="C67" s="30">
        <v>0</v>
      </c>
      <c r="D67" s="30">
        <v>0</v>
      </c>
      <c r="E67" s="30">
        <v>0</v>
      </c>
      <c r="F67" s="30">
        <v>0</v>
      </c>
      <c r="G67" s="30">
        <v>0</v>
      </c>
      <c r="H67" s="30">
        <v>0</v>
      </c>
      <c r="I67" s="30">
        <v>0</v>
      </c>
      <c r="J67" s="30">
        <v>0</v>
      </c>
      <c r="K67" s="30">
        <v>0</v>
      </c>
      <c r="L67" s="30">
        <v>0</v>
      </c>
      <c r="M67" s="30">
        <v>0</v>
      </c>
      <c r="N67" s="30">
        <v>0</v>
      </c>
      <c r="O67" s="25">
        <f t="shared" si="20"/>
        <v>0</v>
      </c>
    </row>
    <row r="68" spans="1:15" s="9" customFormat="1" ht="11.4" customHeight="1" x14ac:dyDescent="0.25">
      <c r="A68" s="9" t="s">
        <v>56</v>
      </c>
      <c r="B68" s="26"/>
      <c r="C68" s="28">
        <f t="shared" ref="C68:N68" si="26">SUM(C57:C67)</f>
        <v>0</v>
      </c>
      <c r="D68" s="28">
        <f t="shared" si="26"/>
        <v>0</v>
      </c>
      <c r="E68" s="28">
        <f t="shared" si="26"/>
        <v>0</v>
      </c>
      <c r="F68" s="28">
        <f t="shared" si="26"/>
        <v>0</v>
      </c>
      <c r="G68" s="28">
        <f t="shared" si="26"/>
        <v>0</v>
      </c>
      <c r="H68" s="28">
        <f t="shared" si="26"/>
        <v>0</v>
      </c>
      <c r="I68" s="28">
        <f t="shared" si="26"/>
        <v>0</v>
      </c>
      <c r="J68" s="28">
        <f t="shared" si="26"/>
        <v>0</v>
      </c>
      <c r="K68" s="28">
        <f t="shared" si="26"/>
        <v>0</v>
      </c>
      <c r="L68" s="28">
        <f t="shared" si="26"/>
        <v>0</v>
      </c>
      <c r="M68" s="28">
        <f t="shared" si="26"/>
        <v>0</v>
      </c>
      <c r="N68" s="28">
        <f t="shared" si="26"/>
        <v>0</v>
      </c>
      <c r="O68" s="28">
        <f>SUM(C68:N68)</f>
        <v>0</v>
      </c>
    </row>
    <row r="69" spans="1:15" s="10" customFormat="1" ht="6" customHeight="1" x14ac:dyDescent="0.25">
      <c r="A69" s="9"/>
      <c r="B69" s="26"/>
      <c r="C69" s="27"/>
      <c r="D69" s="27"/>
      <c r="E69" s="27"/>
      <c r="F69" s="27"/>
      <c r="G69" s="27"/>
      <c r="H69" s="27"/>
      <c r="I69" s="27"/>
      <c r="J69" s="27"/>
      <c r="K69" s="27"/>
      <c r="L69" s="27"/>
      <c r="M69" s="27"/>
      <c r="N69" s="27"/>
      <c r="O69" s="25"/>
    </row>
    <row r="70" spans="1:15" s="10" customFormat="1" ht="11.4" customHeight="1" x14ac:dyDescent="0.2">
      <c r="A70" s="10" t="s">
        <v>1</v>
      </c>
      <c r="B70" s="26"/>
      <c r="C70" s="30">
        <v>0</v>
      </c>
      <c r="D70" s="30">
        <v>0</v>
      </c>
      <c r="E70" s="30">
        <v>0</v>
      </c>
      <c r="F70" s="30">
        <v>0</v>
      </c>
      <c r="G70" s="30">
        <v>0</v>
      </c>
      <c r="H70" s="30">
        <v>0</v>
      </c>
      <c r="I70" s="30">
        <v>0</v>
      </c>
      <c r="J70" s="30">
        <v>0</v>
      </c>
      <c r="K70" s="30">
        <v>0</v>
      </c>
      <c r="L70" s="30">
        <v>0</v>
      </c>
      <c r="M70" s="30">
        <v>0</v>
      </c>
      <c r="N70" s="30">
        <v>0</v>
      </c>
      <c r="O70" s="25">
        <f>SUM(C70:N70)</f>
        <v>0</v>
      </c>
    </row>
    <row r="71" spans="1:15" s="9" customFormat="1" ht="11.4" customHeight="1" x14ac:dyDescent="0.25">
      <c r="A71" s="9" t="s">
        <v>38</v>
      </c>
      <c r="B71" s="26"/>
      <c r="C71" s="28">
        <f t="shared" ref="C71:N71" si="27">SUM(C68:C70)</f>
        <v>0</v>
      </c>
      <c r="D71" s="28">
        <f t="shared" si="27"/>
        <v>0</v>
      </c>
      <c r="E71" s="28">
        <f t="shared" si="27"/>
        <v>0</v>
      </c>
      <c r="F71" s="28">
        <f t="shared" si="27"/>
        <v>0</v>
      </c>
      <c r="G71" s="28">
        <f t="shared" si="27"/>
        <v>0</v>
      </c>
      <c r="H71" s="28">
        <f t="shared" si="27"/>
        <v>0</v>
      </c>
      <c r="I71" s="28">
        <f t="shared" si="27"/>
        <v>0</v>
      </c>
      <c r="J71" s="28">
        <f t="shared" si="27"/>
        <v>0</v>
      </c>
      <c r="K71" s="28">
        <f t="shared" si="27"/>
        <v>0</v>
      </c>
      <c r="L71" s="28">
        <f t="shared" si="27"/>
        <v>0</v>
      </c>
      <c r="M71" s="28">
        <f t="shared" si="27"/>
        <v>0</v>
      </c>
      <c r="N71" s="28">
        <f t="shared" si="27"/>
        <v>0</v>
      </c>
      <c r="O71" s="28">
        <f>SUM(C71:N71)</f>
        <v>0</v>
      </c>
    </row>
    <row r="72" spans="1:15" s="10" customFormat="1" ht="6" customHeight="1" x14ac:dyDescent="0.2">
      <c r="B72" s="26"/>
      <c r="C72" s="27"/>
      <c r="D72" s="27"/>
      <c r="E72" s="27"/>
      <c r="F72" s="27"/>
      <c r="G72" s="27"/>
      <c r="H72" s="27"/>
      <c r="I72" s="27"/>
      <c r="J72" s="27"/>
      <c r="K72" s="27"/>
      <c r="L72" s="27"/>
      <c r="M72" s="27"/>
      <c r="N72" s="27"/>
      <c r="O72" s="25"/>
    </row>
    <row r="73" spans="1:15" s="10" customFormat="1" ht="11.4" customHeight="1" x14ac:dyDescent="0.2">
      <c r="A73" s="10" t="s">
        <v>39</v>
      </c>
      <c r="B73" s="26"/>
      <c r="C73" s="30">
        <v>0</v>
      </c>
      <c r="D73" s="30">
        <v>0</v>
      </c>
      <c r="E73" s="30">
        <v>0</v>
      </c>
      <c r="F73" s="30">
        <v>0</v>
      </c>
      <c r="G73" s="30">
        <v>0</v>
      </c>
      <c r="H73" s="30">
        <v>0</v>
      </c>
      <c r="I73" s="30">
        <v>0</v>
      </c>
      <c r="J73" s="30">
        <v>0</v>
      </c>
      <c r="K73" s="30">
        <v>0</v>
      </c>
      <c r="L73" s="30">
        <v>0</v>
      </c>
      <c r="M73" s="30">
        <v>0</v>
      </c>
      <c r="N73" s="30">
        <v>0</v>
      </c>
      <c r="O73" s="25">
        <f>SUM(C73:N73)</f>
        <v>0</v>
      </c>
    </row>
    <row r="74" spans="1:15" s="9" customFormat="1" ht="11.4" customHeight="1" x14ac:dyDescent="0.25">
      <c r="A74" s="9" t="s">
        <v>40</v>
      </c>
      <c r="B74" s="26"/>
      <c r="C74" s="28">
        <f>SUM(C71-C73)</f>
        <v>0</v>
      </c>
      <c r="D74" s="28">
        <f t="shared" ref="D74:N74" si="28">SUM(D71-D73)</f>
        <v>0</v>
      </c>
      <c r="E74" s="28">
        <f t="shared" si="28"/>
        <v>0</v>
      </c>
      <c r="F74" s="28">
        <f t="shared" si="28"/>
        <v>0</v>
      </c>
      <c r="G74" s="28">
        <f t="shared" si="28"/>
        <v>0</v>
      </c>
      <c r="H74" s="28">
        <f t="shared" si="28"/>
        <v>0</v>
      </c>
      <c r="I74" s="28">
        <f t="shared" si="28"/>
        <v>0</v>
      </c>
      <c r="J74" s="28">
        <f t="shared" si="28"/>
        <v>0</v>
      </c>
      <c r="K74" s="28">
        <f t="shared" si="28"/>
        <v>0</v>
      </c>
      <c r="L74" s="28">
        <f t="shared" si="28"/>
        <v>0</v>
      </c>
      <c r="M74" s="28">
        <f t="shared" si="28"/>
        <v>0</v>
      </c>
      <c r="N74" s="28">
        <f t="shared" si="28"/>
        <v>0</v>
      </c>
      <c r="O74" s="28">
        <f>SUM(C74:N74)</f>
        <v>0</v>
      </c>
    </row>
    <row r="75" spans="1:15" s="10" customFormat="1" ht="11.4" x14ac:dyDescent="0.2">
      <c r="B75" s="26"/>
      <c r="C75" s="12"/>
      <c r="D75" s="12"/>
      <c r="E75" s="12"/>
      <c r="F75" s="12"/>
      <c r="G75" s="12"/>
      <c r="H75" s="12"/>
      <c r="I75" s="12"/>
      <c r="J75" s="12"/>
      <c r="K75" s="12"/>
      <c r="L75" s="12"/>
      <c r="M75" s="12"/>
      <c r="N75" s="12"/>
      <c r="O75" s="12"/>
    </row>
    <row r="76" spans="1:15" s="10" customFormat="1" ht="11.4" hidden="1" outlineLevel="1" x14ac:dyDescent="0.2">
      <c r="A76" s="114" t="s">
        <v>150</v>
      </c>
      <c r="C76" s="12"/>
      <c r="D76" s="12"/>
      <c r="E76" s="12"/>
      <c r="F76" s="12"/>
      <c r="G76" s="12"/>
      <c r="H76" s="12"/>
      <c r="I76" s="12"/>
      <c r="J76" s="12"/>
      <c r="K76" s="12"/>
      <c r="L76" s="12"/>
      <c r="M76" s="12"/>
      <c r="N76" s="12"/>
      <c r="O76" s="12"/>
    </row>
    <row r="77" spans="1:15" s="9" customFormat="1" ht="11.4" hidden="1" customHeight="1" outlineLevel="1" x14ac:dyDescent="0.25">
      <c r="A77" s="9" t="s">
        <v>63</v>
      </c>
      <c r="B77" s="26"/>
      <c r="C77" s="28">
        <f t="shared" ref="C77:N77" si="29">C39</f>
        <v>0</v>
      </c>
      <c r="D77" s="28">
        <f t="shared" si="29"/>
        <v>0</v>
      </c>
      <c r="E77" s="28">
        <f t="shared" si="29"/>
        <v>0</v>
      </c>
      <c r="F77" s="28">
        <f t="shared" si="29"/>
        <v>0</v>
      </c>
      <c r="G77" s="28">
        <f t="shared" si="29"/>
        <v>0</v>
      </c>
      <c r="H77" s="28">
        <f t="shared" si="29"/>
        <v>0</v>
      </c>
      <c r="I77" s="28">
        <f t="shared" si="29"/>
        <v>0</v>
      </c>
      <c r="J77" s="28">
        <f t="shared" si="29"/>
        <v>0</v>
      </c>
      <c r="K77" s="28">
        <f t="shared" si="29"/>
        <v>0</v>
      </c>
      <c r="L77" s="28">
        <f t="shared" si="29"/>
        <v>0</v>
      </c>
      <c r="M77" s="28">
        <f t="shared" si="29"/>
        <v>0</v>
      </c>
      <c r="N77" s="28">
        <f t="shared" si="29"/>
        <v>0</v>
      </c>
      <c r="O77" s="28">
        <f>SUM(C77:N77)</f>
        <v>0</v>
      </c>
    </row>
    <row r="78" spans="1:15" s="9" customFormat="1" ht="11.4" hidden="1" customHeight="1" outlineLevel="1" x14ac:dyDescent="0.25">
      <c r="A78" s="9" t="s">
        <v>64</v>
      </c>
      <c r="B78" s="26"/>
      <c r="C78" s="28">
        <f t="shared" ref="C78:N78" si="30">C42</f>
        <v>0</v>
      </c>
      <c r="D78" s="28">
        <f t="shared" si="30"/>
        <v>0</v>
      </c>
      <c r="E78" s="28">
        <f t="shared" si="30"/>
        <v>0</v>
      </c>
      <c r="F78" s="28">
        <f t="shared" si="30"/>
        <v>0</v>
      </c>
      <c r="G78" s="28">
        <f t="shared" si="30"/>
        <v>0</v>
      </c>
      <c r="H78" s="28">
        <f t="shared" si="30"/>
        <v>0</v>
      </c>
      <c r="I78" s="28">
        <f t="shared" si="30"/>
        <v>0</v>
      </c>
      <c r="J78" s="28">
        <f t="shared" si="30"/>
        <v>0</v>
      </c>
      <c r="K78" s="28">
        <f t="shared" si="30"/>
        <v>0</v>
      </c>
      <c r="L78" s="28">
        <f t="shared" si="30"/>
        <v>0</v>
      </c>
      <c r="M78" s="28">
        <f t="shared" si="30"/>
        <v>0</v>
      </c>
      <c r="N78" s="28">
        <f t="shared" si="30"/>
        <v>0</v>
      </c>
      <c r="O78" s="28">
        <f>SUM(C78:N78)</f>
        <v>0</v>
      </c>
    </row>
    <row r="79" spans="1:15" s="9" customFormat="1" ht="11.4" hidden="1" customHeight="1" outlineLevel="1" x14ac:dyDescent="0.25">
      <c r="A79" s="9" t="s">
        <v>78</v>
      </c>
      <c r="B79" s="26"/>
      <c r="C79" s="28">
        <f t="shared" ref="C79:N79" si="31">C43</f>
        <v>0</v>
      </c>
      <c r="D79" s="28">
        <f t="shared" si="31"/>
        <v>0</v>
      </c>
      <c r="E79" s="28">
        <f t="shared" si="31"/>
        <v>0</v>
      </c>
      <c r="F79" s="28">
        <f t="shared" si="31"/>
        <v>0</v>
      </c>
      <c r="G79" s="28">
        <f t="shared" si="31"/>
        <v>0</v>
      </c>
      <c r="H79" s="28">
        <f t="shared" si="31"/>
        <v>0</v>
      </c>
      <c r="I79" s="28">
        <f t="shared" si="31"/>
        <v>0</v>
      </c>
      <c r="J79" s="28">
        <f t="shared" si="31"/>
        <v>0</v>
      </c>
      <c r="K79" s="28">
        <f t="shared" si="31"/>
        <v>0</v>
      </c>
      <c r="L79" s="28">
        <f t="shared" si="31"/>
        <v>0</v>
      </c>
      <c r="M79" s="28">
        <f t="shared" si="31"/>
        <v>0</v>
      </c>
      <c r="N79" s="28">
        <f t="shared" si="31"/>
        <v>0</v>
      </c>
      <c r="O79" s="28">
        <f>SUM(C79:N79)</f>
        <v>0</v>
      </c>
    </row>
    <row r="80" spans="1:15" s="10" customFormat="1" ht="11.4" hidden="1" customHeight="1" outlineLevel="1" x14ac:dyDescent="0.2">
      <c r="A80" s="57" t="s">
        <v>80</v>
      </c>
      <c r="B80" s="59"/>
      <c r="C80" s="59"/>
      <c r="D80" s="59"/>
      <c r="E80" s="59"/>
      <c r="F80" s="59"/>
      <c r="G80" s="59"/>
      <c r="H80" s="59"/>
      <c r="I80" s="59"/>
      <c r="J80" s="59"/>
      <c r="K80" s="59"/>
      <c r="L80" s="59"/>
      <c r="M80" s="59"/>
      <c r="N80" s="59"/>
      <c r="O80" s="59"/>
    </row>
    <row r="81" spans="1:15" s="9" customFormat="1" ht="11.4" hidden="1" customHeight="1" outlineLevel="1" x14ac:dyDescent="0.25">
      <c r="A81" s="9" t="s">
        <v>66</v>
      </c>
      <c r="B81" s="26"/>
      <c r="C81" s="28">
        <f t="shared" ref="C81:N81" si="32">C48</f>
        <v>0</v>
      </c>
      <c r="D81" s="28">
        <f t="shared" si="32"/>
        <v>0</v>
      </c>
      <c r="E81" s="28">
        <f t="shared" si="32"/>
        <v>0</v>
      </c>
      <c r="F81" s="28">
        <f t="shared" si="32"/>
        <v>0</v>
      </c>
      <c r="G81" s="28">
        <f t="shared" si="32"/>
        <v>0</v>
      </c>
      <c r="H81" s="28">
        <f t="shared" si="32"/>
        <v>0</v>
      </c>
      <c r="I81" s="28">
        <f t="shared" si="32"/>
        <v>0</v>
      </c>
      <c r="J81" s="28">
        <f t="shared" si="32"/>
        <v>0</v>
      </c>
      <c r="K81" s="28">
        <f t="shared" si="32"/>
        <v>0</v>
      </c>
      <c r="L81" s="28">
        <f t="shared" si="32"/>
        <v>0</v>
      </c>
      <c r="M81" s="28">
        <f t="shared" si="32"/>
        <v>0</v>
      </c>
      <c r="N81" s="28">
        <f t="shared" si="32"/>
        <v>0</v>
      </c>
      <c r="O81" s="28">
        <f>SUM(C81:N81)</f>
        <v>0</v>
      </c>
    </row>
    <row r="82" spans="1:15" s="9" customFormat="1" ht="11.4" hidden="1" customHeight="1" outlineLevel="1" x14ac:dyDescent="0.25">
      <c r="A82" s="9" t="s">
        <v>67</v>
      </c>
      <c r="B82" s="26"/>
      <c r="C82" s="28">
        <f t="shared" ref="C82:N82" si="33">C49</f>
        <v>0</v>
      </c>
      <c r="D82" s="28">
        <f t="shared" si="33"/>
        <v>0</v>
      </c>
      <c r="E82" s="28">
        <f t="shared" si="33"/>
        <v>0</v>
      </c>
      <c r="F82" s="28">
        <f t="shared" si="33"/>
        <v>0</v>
      </c>
      <c r="G82" s="28">
        <f t="shared" si="33"/>
        <v>0</v>
      </c>
      <c r="H82" s="28">
        <f t="shared" si="33"/>
        <v>0</v>
      </c>
      <c r="I82" s="28">
        <f t="shared" si="33"/>
        <v>0</v>
      </c>
      <c r="J82" s="28">
        <f t="shared" si="33"/>
        <v>0</v>
      </c>
      <c r="K82" s="28">
        <f t="shared" si="33"/>
        <v>0</v>
      </c>
      <c r="L82" s="28">
        <f t="shared" si="33"/>
        <v>0</v>
      </c>
      <c r="M82" s="28">
        <f t="shared" si="33"/>
        <v>0</v>
      </c>
      <c r="N82" s="28">
        <f t="shared" si="33"/>
        <v>0</v>
      </c>
      <c r="O82" s="28">
        <f>SUM(C82:N82)</f>
        <v>0</v>
      </c>
    </row>
    <row r="83" spans="1:15" s="9" customFormat="1" ht="11.4" hidden="1" customHeight="1" outlineLevel="1" x14ac:dyDescent="0.25">
      <c r="A83" s="9" t="s">
        <v>77</v>
      </c>
      <c r="B83" s="26"/>
      <c r="C83" s="28">
        <f t="shared" ref="C83:N83" si="34">C53</f>
        <v>0</v>
      </c>
      <c r="D83" s="28">
        <f t="shared" si="34"/>
        <v>0</v>
      </c>
      <c r="E83" s="28">
        <f t="shared" si="34"/>
        <v>0</v>
      </c>
      <c r="F83" s="28">
        <f t="shared" si="34"/>
        <v>0</v>
      </c>
      <c r="G83" s="28">
        <f t="shared" si="34"/>
        <v>0</v>
      </c>
      <c r="H83" s="28">
        <f t="shared" si="34"/>
        <v>0</v>
      </c>
      <c r="I83" s="28">
        <f t="shared" si="34"/>
        <v>0</v>
      </c>
      <c r="J83" s="28">
        <f t="shared" si="34"/>
        <v>0</v>
      </c>
      <c r="K83" s="28">
        <f t="shared" si="34"/>
        <v>0</v>
      </c>
      <c r="L83" s="28">
        <f t="shared" si="34"/>
        <v>0</v>
      </c>
      <c r="M83" s="28">
        <f t="shared" si="34"/>
        <v>0</v>
      </c>
      <c r="N83" s="28">
        <f t="shared" si="34"/>
        <v>0</v>
      </c>
      <c r="O83" s="28">
        <f>SUM(C83:N83)</f>
        <v>0</v>
      </c>
    </row>
    <row r="84" spans="1:15" collapsed="1" x14ac:dyDescent="0.2"/>
  </sheetData>
  <sheetProtection password="C963" sheet="1" objects="1" scenarios="1" selectLockedCells="1"/>
  <mergeCells count="19">
    <mergeCell ref="C9:D9"/>
    <mergeCell ref="A10:O10"/>
    <mergeCell ref="C7:D7"/>
    <mergeCell ref="F7:G7"/>
    <mergeCell ref="H7:I7"/>
    <mergeCell ref="J7:K7"/>
    <mergeCell ref="M7:O7"/>
    <mergeCell ref="C8:D8"/>
    <mergeCell ref="F8:G8"/>
    <mergeCell ref="H8:I8"/>
    <mergeCell ref="J8:K8"/>
    <mergeCell ref="M8:O8"/>
    <mergeCell ref="C5:D5"/>
    <mergeCell ref="M5:O5"/>
    <mergeCell ref="C6:D6"/>
    <mergeCell ref="F6:G6"/>
    <mergeCell ref="H6:I6"/>
    <mergeCell ref="J6:K6"/>
    <mergeCell ref="M6:O6"/>
  </mergeCells>
  <dataValidations count="1">
    <dataValidation type="list" allowBlank="1" showInputMessage="1" showErrorMessage="1" sqref="C8:D8" xr:uid="{00000000-0002-0000-0900-000000000000}">
      <formula1>Geschlecht</formula1>
    </dataValidation>
  </dataValidations>
  <printOptions horizontalCentered="1"/>
  <pageMargins left="0.19685039370078741" right="0.19685039370078741" top="0.19685039370078741" bottom="0.6692913385826772" header="0.51181102362204722" footer="0.51181102362204722"/>
  <pageSetup paperSize="9" scale="75" orientation="landscape" r:id="rId1"/>
  <headerFooter>
    <oddFooter>&amp;L&amp;"Arial,Standard"Dies ist eine Vorlage der FI-Partner GmbH. Haben Sie noch Fragen? Wir helfen Ihnen gerne weiter. Kontaktieren Sie uns:
info@fi-partner.ch / Tel. +41 44 501 77 20</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2">
    <pageSetUpPr fitToPage="1"/>
  </sheetPr>
  <dimension ref="A1:O84"/>
  <sheetViews>
    <sheetView zoomScaleNormal="100" workbookViewId="0">
      <selection activeCell="C6" sqref="C6:D6"/>
    </sheetView>
  </sheetViews>
  <sheetFormatPr baseColWidth="10" defaultRowHeight="12.6" outlineLevelRow="1" x14ac:dyDescent="0.2"/>
  <cols>
    <col min="1" max="1" width="12.1796875" customWidth="1"/>
    <col min="2" max="2" width="6.1796875" customWidth="1"/>
    <col min="3" max="14" width="8.1796875" style="1" customWidth="1"/>
    <col min="15" max="15" width="9.1796875" style="1" customWidth="1"/>
  </cols>
  <sheetData>
    <row r="1" spans="1:15" ht="15.6" x14ac:dyDescent="0.3">
      <c r="A1" s="3" t="str">
        <f>'Total Firma'!A1</f>
        <v>Musterbeispiel GmbH</v>
      </c>
      <c r="B1" s="3"/>
      <c r="C1" s="82"/>
      <c r="D1"/>
      <c r="E1" s="4"/>
      <c r="F1" s="5"/>
      <c r="G1" s="4"/>
      <c r="H1"/>
      <c r="I1"/>
      <c r="J1"/>
      <c r="K1"/>
      <c r="L1"/>
      <c r="M1"/>
      <c r="N1"/>
      <c r="O1"/>
    </row>
    <row r="2" spans="1:15" s="2" customFormat="1" ht="15" x14ac:dyDescent="0.25">
      <c r="A2" s="6" t="str">
        <f>'Total Firma'!A2</f>
        <v>Beispielstrasse 1</v>
      </c>
      <c r="B2" s="6"/>
      <c r="C2" s="17"/>
      <c r="E2" s="18"/>
      <c r="F2" s="19"/>
      <c r="G2" s="18"/>
    </row>
    <row r="3" spans="1:15" s="2" customFormat="1" ht="15" x14ac:dyDescent="0.25">
      <c r="A3" s="6" t="str">
        <f>'Total Firma'!A3</f>
        <v>3000 Bern</v>
      </c>
      <c r="B3" s="6"/>
      <c r="C3" s="17"/>
      <c r="E3" s="18"/>
      <c r="F3" s="19"/>
      <c r="G3" s="18"/>
    </row>
    <row r="4" spans="1:15" s="7" customFormat="1" ht="13.2" x14ac:dyDescent="0.25">
      <c r="C4" s="81"/>
      <c r="D4" s="23"/>
      <c r="E4" s="15"/>
      <c r="F4" s="16"/>
      <c r="G4" s="15"/>
    </row>
    <row r="5" spans="1:15" s="7" customFormat="1" ht="13.2" x14ac:dyDescent="0.25">
      <c r="A5" s="7" t="s">
        <v>0</v>
      </c>
      <c r="C5" s="126">
        <f ca="1">'Total Firma'!G3</f>
        <v>44338</v>
      </c>
      <c r="D5" s="126"/>
      <c r="E5" s="24"/>
      <c r="F5" s="46" t="s">
        <v>14</v>
      </c>
      <c r="M5" s="132"/>
      <c r="N5" s="132"/>
      <c r="O5" s="132"/>
    </row>
    <row r="6" spans="1:15" s="7" customFormat="1" ht="13.2" x14ac:dyDescent="0.25">
      <c r="A6" s="7" t="s">
        <v>12</v>
      </c>
      <c r="C6" s="130"/>
      <c r="D6" s="130"/>
      <c r="E6" s="24"/>
      <c r="F6" s="128"/>
      <c r="G6" s="128"/>
      <c r="H6" s="128"/>
      <c r="I6" s="128"/>
      <c r="J6" s="128"/>
      <c r="K6" s="128"/>
      <c r="M6" s="132"/>
      <c r="N6" s="132"/>
      <c r="O6" s="132"/>
    </row>
    <row r="7" spans="1:15" s="7" customFormat="1" ht="13.2" x14ac:dyDescent="0.25">
      <c r="A7" s="7" t="s">
        <v>13</v>
      </c>
      <c r="C7" s="130"/>
      <c r="D7" s="130"/>
      <c r="E7" s="24"/>
      <c r="F7" s="128"/>
      <c r="G7" s="128"/>
      <c r="H7" s="128"/>
      <c r="I7" s="128"/>
      <c r="J7" s="128"/>
      <c r="K7" s="128"/>
      <c r="M7" s="132"/>
      <c r="N7" s="132"/>
      <c r="O7" s="132"/>
    </row>
    <row r="8" spans="1:15" s="7" customFormat="1" ht="13.2" x14ac:dyDescent="0.25">
      <c r="A8" s="7" t="s">
        <v>29</v>
      </c>
      <c r="C8" s="130"/>
      <c r="D8" s="130"/>
      <c r="E8" s="15"/>
      <c r="F8" s="128"/>
      <c r="G8" s="128"/>
      <c r="H8" s="128"/>
      <c r="I8" s="128"/>
      <c r="J8" s="128"/>
      <c r="K8" s="128"/>
      <c r="M8" s="132"/>
      <c r="N8" s="132"/>
      <c r="O8" s="132"/>
    </row>
    <row r="9" spans="1:15" s="7" customFormat="1" ht="13.2" x14ac:dyDescent="0.25">
      <c r="C9" s="131"/>
      <c r="D9" s="131"/>
      <c r="E9" s="15"/>
      <c r="F9" s="16"/>
      <c r="G9" s="15"/>
      <c r="M9" s="83"/>
      <c r="N9" s="83"/>
      <c r="O9" s="83"/>
    </row>
    <row r="10" spans="1:15" ht="18" x14ac:dyDescent="0.35">
      <c r="A10" s="129">
        <f>'Total Firma'!A10:O10</f>
        <v>44196</v>
      </c>
      <c r="B10" s="129"/>
      <c r="C10" s="129"/>
      <c r="D10" s="129"/>
      <c r="E10" s="129"/>
      <c r="F10" s="129"/>
      <c r="G10" s="129"/>
      <c r="H10" s="129"/>
      <c r="I10" s="129"/>
      <c r="J10" s="129"/>
      <c r="K10" s="129"/>
      <c r="L10" s="129"/>
      <c r="M10" s="129"/>
      <c r="N10" s="129"/>
      <c r="O10" s="129"/>
    </row>
    <row r="11" spans="1:15" s="10" customFormat="1" ht="11.4" customHeight="1" x14ac:dyDescent="0.2"/>
    <row r="12" spans="1:15" s="11" customFormat="1" ht="11.4" customHeight="1" x14ac:dyDescent="0.25">
      <c r="A12" s="9" t="s">
        <v>86</v>
      </c>
      <c r="B12" s="9" t="str">
        <f ca="1">RIGHT(CELL("Dateiname",A66),LEN(CELL("Dateiname",A66))-FIND("]",CELL("Dateiname",A66)))</f>
        <v>ML 08</v>
      </c>
      <c r="C12" s="9"/>
      <c r="D12" s="9"/>
      <c r="E12" s="9"/>
      <c r="F12" s="9"/>
      <c r="G12" s="9"/>
      <c r="H12" s="9"/>
      <c r="I12" s="9"/>
      <c r="J12" s="9"/>
      <c r="K12" s="9"/>
      <c r="L12" s="9"/>
      <c r="M12" s="9"/>
      <c r="N12" s="9"/>
      <c r="O12" s="9"/>
    </row>
    <row r="13" spans="1:15" s="10" customFormat="1" ht="6" customHeight="1" x14ac:dyDescent="0.2">
      <c r="C13" s="8"/>
      <c r="D13" s="8"/>
      <c r="E13" s="8"/>
      <c r="F13" s="8"/>
      <c r="G13" s="8"/>
      <c r="H13" s="8"/>
      <c r="I13" s="8"/>
      <c r="J13" s="8"/>
      <c r="K13" s="8"/>
      <c r="L13" s="8"/>
      <c r="M13" s="8"/>
      <c r="N13" s="8"/>
      <c r="O13" s="8"/>
    </row>
    <row r="14" spans="1:15" s="11" customFormat="1" ht="11.4" customHeight="1" x14ac:dyDescent="0.25">
      <c r="A14" s="9" t="s">
        <v>3</v>
      </c>
      <c r="B14" s="61">
        <f>C14-1</f>
        <v>44195</v>
      </c>
      <c r="C14" s="50">
        <f>'Total Firma'!A10</f>
        <v>44196</v>
      </c>
      <c r="D14" s="50">
        <f>EDATE(C14,1)</f>
        <v>44227</v>
      </c>
      <c r="E14" s="50">
        <f t="shared" ref="E14:N14" si="0">EDATE(D14,1)</f>
        <v>44255</v>
      </c>
      <c r="F14" s="50">
        <f t="shared" si="0"/>
        <v>44286</v>
      </c>
      <c r="G14" s="50">
        <f t="shared" si="0"/>
        <v>44316</v>
      </c>
      <c r="H14" s="50">
        <f t="shared" si="0"/>
        <v>44347</v>
      </c>
      <c r="I14" s="50">
        <f t="shared" si="0"/>
        <v>44377</v>
      </c>
      <c r="J14" s="50">
        <f t="shared" si="0"/>
        <v>44408</v>
      </c>
      <c r="K14" s="50">
        <f t="shared" si="0"/>
        <v>44439</v>
      </c>
      <c r="L14" s="50">
        <f t="shared" si="0"/>
        <v>44469</v>
      </c>
      <c r="M14" s="50">
        <f t="shared" si="0"/>
        <v>44500</v>
      </c>
      <c r="N14" s="50">
        <f t="shared" si="0"/>
        <v>44530</v>
      </c>
      <c r="O14" s="50" t="s">
        <v>2</v>
      </c>
    </row>
    <row r="15" spans="1:15" s="10" customFormat="1" ht="6" customHeight="1" x14ac:dyDescent="0.2">
      <c r="C15" s="8"/>
      <c r="D15" s="8"/>
      <c r="E15" s="8"/>
      <c r="F15" s="8"/>
      <c r="G15" s="8"/>
      <c r="H15" s="8"/>
      <c r="I15" s="8"/>
      <c r="J15" s="8"/>
      <c r="K15" s="8"/>
      <c r="L15" s="8"/>
      <c r="M15" s="8"/>
      <c r="N15" s="8"/>
      <c r="O15" s="8"/>
    </row>
    <row r="16" spans="1:15" s="10" customFormat="1" ht="11.4" hidden="1" customHeight="1" x14ac:dyDescent="0.2">
      <c r="A16" s="10" t="s">
        <v>69</v>
      </c>
      <c r="B16" s="84">
        <f>DATEDIF($C$7,B14,"M")/12</f>
        <v>120.91666666666667</v>
      </c>
      <c r="C16" s="84">
        <f t="shared" ref="C16:N16" si="1">DATEDIF($C$7,C14,"M")/12</f>
        <v>121</v>
      </c>
      <c r="D16" s="84">
        <f t="shared" si="1"/>
        <v>121.08333333333333</v>
      </c>
      <c r="E16" s="84">
        <f t="shared" si="1"/>
        <v>121.16666666666667</v>
      </c>
      <c r="F16" s="84">
        <f t="shared" si="1"/>
        <v>121.25</v>
      </c>
      <c r="G16" s="84">
        <f t="shared" si="1"/>
        <v>121.33333333333333</v>
      </c>
      <c r="H16" s="84">
        <f t="shared" si="1"/>
        <v>121.41666666666667</v>
      </c>
      <c r="I16" s="84">
        <f t="shared" si="1"/>
        <v>121.5</v>
      </c>
      <c r="J16" s="84">
        <f t="shared" si="1"/>
        <v>121.58333333333333</v>
      </c>
      <c r="K16" s="84">
        <f t="shared" si="1"/>
        <v>121.66666666666667</v>
      </c>
      <c r="L16" s="84">
        <f t="shared" si="1"/>
        <v>121.75</v>
      </c>
      <c r="M16" s="84">
        <f t="shared" si="1"/>
        <v>121.83333333333333</v>
      </c>
      <c r="N16" s="84">
        <f t="shared" si="1"/>
        <v>121.91666666666667</v>
      </c>
      <c r="O16" s="55"/>
    </row>
    <row r="17" spans="1:15" s="10" customFormat="1" ht="6" hidden="1" customHeight="1" x14ac:dyDescent="0.2">
      <c r="C17" s="8"/>
      <c r="D17" s="8"/>
      <c r="E17" s="8"/>
      <c r="F17" s="8"/>
      <c r="G17" s="8"/>
      <c r="H17" s="8"/>
      <c r="I17" s="8"/>
      <c r="J17" s="8"/>
      <c r="K17" s="8"/>
      <c r="L17" s="8"/>
      <c r="M17" s="8"/>
      <c r="N17" s="8"/>
      <c r="O17" s="8"/>
    </row>
    <row r="18" spans="1:15" s="10" customFormat="1" ht="11.4" hidden="1" customHeight="1" x14ac:dyDescent="0.2">
      <c r="A18" s="10" t="s">
        <v>79</v>
      </c>
      <c r="B18" s="85"/>
      <c r="C18" s="85">
        <f>IF(C$41&gt;0,1,0)</f>
        <v>0</v>
      </c>
      <c r="D18" s="85">
        <f t="shared" ref="D18:N18" si="2">IF(D$41&gt;0,1,0)</f>
        <v>0</v>
      </c>
      <c r="E18" s="85">
        <f t="shared" si="2"/>
        <v>0</v>
      </c>
      <c r="F18" s="85">
        <f t="shared" si="2"/>
        <v>0</v>
      </c>
      <c r="G18" s="85">
        <f t="shared" si="2"/>
        <v>0</v>
      </c>
      <c r="H18" s="85">
        <f t="shared" si="2"/>
        <v>0</v>
      </c>
      <c r="I18" s="85">
        <f t="shared" si="2"/>
        <v>0</v>
      </c>
      <c r="J18" s="85">
        <f t="shared" si="2"/>
        <v>0</v>
      </c>
      <c r="K18" s="85">
        <f t="shared" si="2"/>
        <v>0</v>
      </c>
      <c r="L18" s="85">
        <f t="shared" si="2"/>
        <v>0</v>
      </c>
      <c r="M18" s="85">
        <f t="shared" si="2"/>
        <v>0</v>
      </c>
      <c r="N18" s="85">
        <f t="shared" si="2"/>
        <v>0</v>
      </c>
      <c r="O18" s="27">
        <f>SUM(C18:N18)</f>
        <v>0</v>
      </c>
    </row>
    <row r="19" spans="1:15" s="10" customFormat="1" ht="11.4" hidden="1" customHeight="1" x14ac:dyDescent="0.2">
      <c r="A19" s="10" t="s">
        <v>74</v>
      </c>
      <c r="B19" s="85"/>
      <c r="C19" s="85">
        <f t="shared" ref="C19:N19" si="3">IF(C$47&gt;0,1,0)</f>
        <v>0</v>
      </c>
      <c r="D19" s="85">
        <f t="shared" si="3"/>
        <v>0</v>
      </c>
      <c r="E19" s="85">
        <f t="shared" si="3"/>
        <v>0</v>
      </c>
      <c r="F19" s="85">
        <f t="shared" si="3"/>
        <v>0</v>
      </c>
      <c r="G19" s="85">
        <f t="shared" si="3"/>
        <v>0</v>
      </c>
      <c r="H19" s="85">
        <f t="shared" si="3"/>
        <v>0</v>
      </c>
      <c r="I19" s="85">
        <f t="shared" si="3"/>
        <v>0</v>
      </c>
      <c r="J19" s="85">
        <f t="shared" si="3"/>
        <v>0</v>
      </c>
      <c r="K19" s="85">
        <f t="shared" si="3"/>
        <v>0</v>
      </c>
      <c r="L19" s="85">
        <f t="shared" si="3"/>
        <v>0</v>
      </c>
      <c r="M19" s="85">
        <f t="shared" si="3"/>
        <v>0</v>
      </c>
      <c r="N19" s="85">
        <f t="shared" si="3"/>
        <v>0</v>
      </c>
      <c r="O19" s="27">
        <f>SUM(C19:N19)</f>
        <v>0</v>
      </c>
    </row>
    <row r="20" spans="1:15" s="10" customFormat="1" ht="11.4" hidden="1" customHeight="1" x14ac:dyDescent="0.2">
      <c r="A20" s="10" t="s">
        <v>145</v>
      </c>
      <c r="B20" s="85"/>
      <c r="C20" s="85">
        <f>IF(C$16&gt;=IF($C$8="W",'Total Firma'!$G$7,'Total Firma'!$G$8),1,0)</f>
        <v>1</v>
      </c>
      <c r="D20" s="85">
        <f>IF(D$16&gt;=IF($C$8="W",'Total Firma'!$G$7,'Total Firma'!$G$8),1,0)</f>
        <v>1</v>
      </c>
      <c r="E20" s="85">
        <f>IF(E$16&gt;=IF($C$8="W",'Total Firma'!$G$7,'Total Firma'!$G$8),1,0)</f>
        <v>1</v>
      </c>
      <c r="F20" s="85">
        <f>IF(F$16&gt;=IF($C$8="W",'Total Firma'!$G$7,'Total Firma'!$G$8),1,0)</f>
        <v>1</v>
      </c>
      <c r="G20" s="85">
        <f>IF(G$16&gt;=IF($C$8="W",'Total Firma'!$G$7,'Total Firma'!$G$8),1,0)</f>
        <v>1</v>
      </c>
      <c r="H20" s="85">
        <f>IF(H$16&gt;=IF($C$8="W",'Total Firma'!$G$7,'Total Firma'!$G$8),1,0)</f>
        <v>1</v>
      </c>
      <c r="I20" s="85">
        <f>IF(I$16&gt;=IF($C$8="W",'Total Firma'!$G$7,'Total Firma'!$G$8),1,0)</f>
        <v>1</v>
      </c>
      <c r="J20" s="85">
        <f>IF(J$16&gt;=IF($C$8="W",'Total Firma'!$G$7,'Total Firma'!$G$8),1,0)</f>
        <v>1</v>
      </c>
      <c r="K20" s="85">
        <f>IF(K$16&gt;=IF($C$8="W",'Total Firma'!$G$7,'Total Firma'!$G$8),1,0)</f>
        <v>1</v>
      </c>
      <c r="L20" s="85">
        <f>IF(L$16&gt;=IF($C$8="W",'Total Firma'!$G$7,'Total Firma'!$G$8),1,0)</f>
        <v>1</v>
      </c>
      <c r="M20" s="85">
        <f>IF(M$16&gt;=IF($C$8="W",'Total Firma'!$G$7,'Total Firma'!$G$8),1,0)</f>
        <v>1</v>
      </c>
      <c r="N20" s="85">
        <f>IF(N$16&gt;=IF($C$8="W",'Total Firma'!$G$7,'Total Firma'!$G$8),1,0)</f>
        <v>1</v>
      </c>
      <c r="O20" s="27">
        <f>SUM(C20:N20)</f>
        <v>12</v>
      </c>
    </row>
    <row r="21" spans="1:15" s="10" customFormat="1" ht="6" hidden="1" customHeight="1" x14ac:dyDescent="0.2">
      <c r="C21" s="8"/>
      <c r="D21" s="8"/>
      <c r="E21" s="8"/>
      <c r="F21" s="8"/>
      <c r="G21" s="8"/>
      <c r="H21" s="8"/>
      <c r="I21" s="8"/>
      <c r="J21" s="8"/>
      <c r="K21" s="8"/>
      <c r="L21" s="8"/>
      <c r="M21" s="8"/>
      <c r="N21" s="8"/>
      <c r="O21" s="22"/>
    </row>
    <row r="22" spans="1:15" s="10" customFormat="1" ht="11.4" customHeight="1" x14ac:dyDescent="0.2">
      <c r="A22" s="10" t="s">
        <v>37</v>
      </c>
      <c r="B22" s="26"/>
      <c r="C22" s="30">
        <v>0</v>
      </c>
      <c r="D22" s="30">
        <v>0</v>
      </c>
      <c r="E22" s="30">
        <v>0</v>
      </c>
      <c r="F22" s="30">
        <v>0</v>
      </c>
      <c r="G22" s="30">
        <v>0</v>
      </c>
      <c r="H22" s="30">
        <v>0</v>
      </c>
      <c r="I22" s="30">
        <v>0</v>
      </c>
      <c r="J22" s="30">
        <v>0</v>
      </c>
      <c r="K22" s="30">
        <v>0</v>
      </c>
      <c r="L22" s="30">
        <v>0</v>
      </c>
      <c r="M22" s="30">
        <v>0</v>
      </c>
      <c r="N22" s="30">
        <v>0</v>
      </c>
      <c r="O22" s="25">
        <f>SUM(C22:N22)</f>
        <v>0</v>
      </c>
    </row>
    <row r="23" spans="1:15" s="10" customFormat="1" ht="11.4" hidden="1" customHeight="1" x14ac:dyDescent="0.2">
      <c r="A23" s="57"/>
      <c r="B23" s="58"/>
      <c r="C23" s="30">
        <v>0</v>
      </c>
      <c r="D23" s="30">
        <v>0</v>
      </c>
      <c r="E23" s="30">
        <v>0</v>
      </c>
      <c r="F23" s="30">
        <v>0</v>
      </c>
      <c r="G23" s="30">
        <v>0</v>
      </c>
      <c r="H23" s="30">
        <v>0</v>
      </c>
      <c r="I23" s="30">
        <v>0</v>
      </c>
      <c r="J23" s="30">
        <v>0</v>
      </c>
      <c r="K23" s="30">
        <v>0</v>
      </c>
      <c r="L23" s="30">
        <v>0</v>
      </c>
      <c r="M23" s="30">
        <v>0</v>
      </c>
      <c r="N23" s="30">
        <v>0</v>
      </c>
      <c r="O23" s="59"/>
    </row>
    <row r="24" spans="1:15" s="10" customFormat="1" ht="11.4" customHeight="1" x14ac:dyDescent="0.2">
      <c r="A24" s="10" t="s">
        <v>36</v>
      </c>
      <c r="B24" s="26"/>
      <c r="C24" s="30">
        <v>0</v>
      </c>
      <c r="D24" s="30">
        <v>0</v>
      </c>
      <c r="E24" s="30">
        <v>0</v>
      </c>
      <c r="F24" s="30">
        <v>0</v>
      </c>
      <c r="G24" s="30">
        <v>0</v>
      </c>
      <c r="H24" s="30">
        <v>0</v>
      </c>
      <c r="I24" s="30">
        <v>0</v>
      </c>
      <c r="J24" s="30">
        <v>0</v>
      </c>
      <c r="K24" s="30">
        <v>0</v>
      </c>
      <c r="L24" s="30">
        <v>0</v>
      </c>
      <c r="M24" s="30">
        <v>0</v>
      </c>
      <c r="N24" s="30">
        <v>0</v>
      </c>
      <c r="O24" s="25">
        <f>SUM(C24:N24)</f>
        <v>0</v>
      </c>
    </row>
    <row r="25" spans="1:15" s="10" customFormat="1" ht="11.4" hidden="1" customHeight="1" x14ac:dyDescent="0.2">
      <c r="A25" s="57"/>
      <c r="B25" s="59"/>
      <c r="C25" s="59"/>
      <c r="D25" s="59"/>
      <c r="E25" s="59"/>
      <c r="F25" s="59"/>
      <c r="G25" s="59"/>
      <c r="H25" s="59"/>
      <c r="I25" s="59"/>
      <c r="J25" s="59"/>
      <c r="K25" s="59"/>
      <c r="L25" s="59"/>
      <c r="M25" s="59"/>
      <c r="N25" s="59"/>
      <c r="O25" s="59"/>
    </row>
    <row r="26" spans="1:15" s="9" customFormat="1" ht="11.4" customHeight="1" x14ac:dyDescent="0.25">
      <c r="A26" s="9" t="s">
        <v>25</v>
      </c>
      <c r="B26" s="26"/>
      <c r="C26" s="28">
        <f t="shared" ref="C26:N26" si="4">ROUND(SUM(C22:C25)*2,1)/2</f>
        <v>0</v>
      </c>
      <c r="D26" s="28">
        <f t="shared" si="4"/>
        <v>0</v>
      </c>
      <c r="E26" s="28">
        <f t="shared" si="4"/>
        <v>0</v>
      </c>
      <c r="F26" s="28">
        <f t="shared" si="4"/>
        <v>0</v>
      </c>
      <c r="G26" s="28">
        <f t="shared" si="4"/>
        <v>0</v>
      </c>
      <c r="H26" s="28">
        <f t="shared" si="4"/>
        <v>0</v>
      </c>
      <c r="I26" s="28">
        <f t="shared" si="4"/>
        <v>0</v>
      </c>
      <c r="J26" s="28">
        <f t="shared" si="4"/>
        <v>0</v>
      </c>
      <c r="K26" s="28">
        <f t="shared" si="4"/>
        <v>0</v>
      </c>
      <c r="L26" s="28">
        <f t="shared" si="4"/>
        <v>0</v>
      </c>
      <c r="M26" s="28">
        <f t="shared" si="4"/>
        <v>0</v>
      </c>
      <c r="N26" s="28">
        <f t="shared" si="4"/>
        <v>0</v>
      </c>
      <c r="O26" s="28">
        <f>SUM(C26:N26)</f>
        <v>0</v>
      </c>
    </row>
    <row r="27" spans="1:15" s="10" customFormat="1" ht="6" customHeight="1" x14ac:dyDescent="0.2">
      <c r="B27" s="26"/>
      <c r="C27" s="27"/>
      <c r="D27" s="27"/>
      <c r="E27" s="27"/>
      <c r="F27" s="27"/>
      <c r="G27" s="27"/>
      <c r="H27" s="27"/>
      <c r="I27" s="27"/>
      <c r="J27" s="27"/>
      <c r="K27" s="27"/>
      <c r="L27" s="27"/>
      <c r="M27" s="27"/>
      <c r="N27" s="27"/>
      <c r="O27" s="25"/>
    </row>
    <row r="28" spans="1:15" s="10" customFormat="1" ht="11.4" customHeight="1" x14ac:dyDescent="0.2">
      <c r="A28" s="10" t="s">
        <v>73</v>
      </c>
      <c r="B28" s="26"/>
      <c r="C28" s="30">
        <v>0</v>
      </c>
      <c r="D28" s="30">
        <v>0</v>
      </c>
      <c r="E28" s="30">
        <v>0</v>
      </c>
      <c r="F28" s="30">
        <v>0</v>
      </c>
      <c r="G28" s="30">
        <v>0</v>
      </c>
      <c r="H28" s="30">
        <v>0</v>
      </c>
      <c r="I28" s="30">
        <v>0</v>
      </c>
      <c r="J28" s="30">
        <v>0</v>
      </c>
      <c r="K28" s="30">
        <v>0</v>
      </c>
      <c r="L28" s="30">
        <v>0</v>
      </c>
      <c r="M28" s="30">
        <v>0</v>
      </c>
      <c r="N28" s="30">
        <v>0</v>
      </c>
      <c r="O28" s="25">
        <f>SUM(C28:N28)</f>
        <v>0</v>
      </c>
    </row>
    <row r="29" spans="1:15" s="9" customFormat="1" ht="11.4" customHeight="1" x14ac:dyDescent="0.25">
      <c r="A29" s="9" t="s">
        <v>28</v>
      </c>
      <c r="B29" s="26"/>
      <c r="C29" s="28">
        <f t="shared" ref="C29:N29" si="5">SUM(C26:C28)</f>
        <v>0</v>
      </c>
      <c r="D29" s="28">
        <f t="shared" si="5"/>
        <v>0</v>
      </c>
      <c r="E29" s="28">
        <f t="shared" si="5"/>
        <v>0</v>
      </c>
      <c r="F29" s="28">
        <f t="shared" si="5"/>
        <v>0</v>
      </c>
      <c r="G29" s="28">
        <f t="shared" si="5"/>
        <v>0</v>
      </c>
      <c r="H29" s="28">
        <f t="shared" si="5"/>
        <v>0</v>
      </c>
      <c r="I29" s="28">
        <f t="shared" si="5"/>
        <v>0</v>
      </c>
      <c r="J29" s="28">
        <f t="shared" si="5"/>
        <v>0</v>
      </c>
      <c r="K29" s="28">
        <f t="shared" si="5"/>
        <v>0</v>
      </c>
      <c r="L29" s="28">
        <f t="shared" si="5"/>
        <v>0</v>
      </c>
      <c r="M29" s="28">
        <f t="shared" si="5"/>
        <v>0</v>
      </c>
      <c r="N29" s="28">
        <f t="shared" si="5"/>
        <v>0</v>
      </c>
      <c r="O29" s="28">
        <f>SUM(C29:N29)</f>
        <v>0</v>
      </c>
    </row>
    <row r="30" spans="1:15" s="10" customFormat="1" ht="6" customHeight="1" x14ac:dyDescent="0.2">
      <c r="B30" s="26"/>
      <c r="C30" s="27"/>
      <c r="D30" s="27"/>
      <c r="E30" s="27"/>
      <c r="F30" s="27"/>
      <c r="G30" s="27"/>
      <c r="H30" s="27"/>
      <c r="I30" s="27"/>
      <c r="J30" s="27"/>
      <c r="K30" s="27"/>
      <c r="L30" s="27"/>
      <c r="M30" s="27"/>
      <c r="N30" s="27"/>
      <c r="O30" s="25"/>
    </row>
    <row r="31" spans="1:15" s="10" customFormat="1" ht="11.4" hidden="1" customHeight="1" x14ac:dyDescent="0.2">
      <c r="A31" s="10" t="s">
        <v>68</v>
      </c>
      <c r="B31" s="26"/>
      <c r="C31" s="25">
        <f t="shared" ref="C31:N31" si="6">IF($B$16&lt;17,C$29,0)</f>
        <v>0</v>
      </c>
      <c r="D31" s="25">
        <f t="shared" si="6"/>
        <v>0</v>
      </c>
      <c r="E31" s="25">
        <f t="shared" si="6"/>
        <v>0</v>
      </c>
      <c r="F31" s="25">
        <f t="shared" si="6"/>
        <v>0</v>
      </c>
      <c r="G31" s="25">
        <f t="shared" si="6"/>
        <v>0</v>
      </c>
      <c r="H31" s="25">
        <f t="shared" si="6"/>
        <v>0</v>
      </c>
      <c r="I31" s="25">
        <f t="shared" si="6"/>
        <v>0</v>
      </c>
      <c r="J31" s="25">
        <f t="shared" si="6"/>
        <v>0</v>
      </c>
      <c r="K31" s="25">
        <f t="shared" si="6"/>
        <v>0</v>
      </c>
      <c r="L31" s="25">
        <f t="shared" si="6"/>
        <v>0</v>
      </c>
      <c r="M31" s="25">
        <f t="shared" si="6"/>
        <v>0</v>
      </c>
      <c r="N31" s="25">
        <f t="shared" si="6"/>
        <v>0</v>
      </c>
      <c r="O31" s="25">
        <f>SUM(C32:N32)</f>
        <v>0</v>
      </c>
    </row>
    <row r="32" spans="1:15" s="10" customFormat="1" ht="11.4" hidden="1" customHeight="1" x14ac:dyDescent="0.2">
      <c r="A32" s="10" t="s">
        <v>70</v>
      </c>
      <c r="B32" s="26"/>
      <c r="C32" s="25">
        <f>IF(C$16&gt;=IF($C$8="W",'Total Firma'!$G$7,'Total Firma'!$G$8),C$29,0)</f>
        <v>0</v>
      </c>
      <c r="D32" s="25">
        <f>IF(D$16&gt;=IF($C$8="W",'Total Firma'!$G$7,'Total Firma'!$G$8),D$29,0)</f>
        <v>0</v>
      </c>
      <c r="E32" s="25">
        <f>IF(E$16&gt;=IF($C$8="W",'Total Firma'!$G$7,'Total Firma'!$G$8),E$29,0)</f>
        <v>0</v>
      </c>
      <c r="F32" s="25">
        <f>IF(F$16&gt;=IF($C$8="W",'Total Firma'!$G$7,'Total Firma'!$G$8),F$29,0)</f>
        <v>0</v>
      </c>
      <c r="G32" s="25">
        <f>IF(G$16&gt;=IF($C$8="W",'Total Firma'!$G$7,'Total Firma'!$G$8),G$29,0)</f>
        <v>0</v>
      </c>
      <c r="H32" s="25">
        <f>IF(H$16&gt;=IF($C$8="W",'Total Firma'!$G$7,'Total Firma'!$G$8),H$29,0)</f>
        <v>0</v>
      </c>
      <c r="I32" s="25">
        <f>IF(I$16&gt;=IF($C$8="W",'Total Firma'!$G$7,'Total Firma'!$G$8),I$29,0)</f>
        <v>0</v>
      </c>
      <c r="J32" s="25">
        <f>IF(J$16&gt;=IF($C$8="W",'Total Firma'!$G$7,'Total Firma'!$G$8),J$29,0)</f>
        <v>0</v>
      </c>
      <c r="K32" s="25">
        <f>IF(K$16&gt;=IF($C$8="W",'Total Firma'!$G$7,'Total Firma'!$G$8),K$29,0)</f>
        <v>0</v>
      </c>
      <c r="L32" s="25">
        <f>IF(L$16&gt;=IF($C$8="W",'Total Firma'!$G$7,'Total Firma'!$G$8),L$29,0)</f>
        <v>0</v>
      </c>
      <c r="M32" s="25">
        <f>IF(M$16&gt;=IF($C$8="W",'Total Firma'!$G$7,'Total Firma'!$G$8),M$29,0)</f>
        <v>0</v>
      </c>
      <c r="N32" s="25">
        <f>IF(N$16&gt;=IF($C$8="W",'Total Firma'!$G$7,'Total Firma'!$G$8),N$29,0)</f>
        <v>0</v>
      </c>
      <c r="O32" s="25">
        <f>SUM(C32:N32)</f>
        <v>0</v>
      </c>
    </row>
    <row r="33" spans="1:15" s="10" customFormat="1" ht="11.4" hidden="1" customHeight="1" x14ac:dyDescent="0.2">
      <c r="A33" s="10" t="s">
        <v>116</v>
      </c>
      <c r="B33" s="26"/>
      <c r="C33" s="25">
        <f>IF(C$16&gt;=IF($C$8="W",'Total Firma'!$N$7,'Total Firma'!$N$8),C$47,0)</f>
        <v>0</v>
      </c>
      <c r="D33" s="25">
        <f>IF(D$16&gt;=IF($C$8="W",'Total Firma'!$N$7,'Total Firma'!$N$8),D$47,0)</f>
        <v>0</v>
      </c>
      <c r="E33" s="25">
        <f>IF(E$16&gt;=IF($C$8="W",'Total Firma'!$N$7,'Total Firma'!$N$8),E$47,0)</f>
        <v>0</v>
      </c>
      <c r="F33" s="25">
        <f>IF(F$16&gt;=IF($C$8="W",'Total Firma'!$N$7,'Total Firma'!$N$8),F$47,0)</f>
        <v>0</v>
      </c>
      <c r="G33" s="25">
        <f>IF(G$16&gt;=IF($C$8="W",'Total Firma'!$N$7,'Total Firma'!$N$8),G$47,0)</f>
        <v>0</v>
      </c>
      <c r="H33" s="25">
        <f>IF(H$16&gt;=IF($C$8="W",'Total Firma'!$N$7,'Total Firma'!$N$8),H$47,0)</f>
        <v>0</v>
      </c>
      <c r="I33" s="25">
        <f>IF(I$16&gt;=IF($C$8="W",'Total Firma'!$N$7,'Total Firma'!$N$8),I$47,0)</f>
        <v>0</v>
      </c>
      <c r="J33" s="25">
        <f>IF(J$16&gt;=IF($C$8="W",'Total Firma'!$N$7,'Total Firma'!$N$8),J$47,0)</f>
        <v>0</v>
      </c>
      <c r="K33" s="25">
        <f>IF(K$16&gt;=IF($C$8="W",'Total Firma'!$N$7,'Total Firma'!$N$8),K$47,0)</f>
        <v>0</v>
      </c>
      <c r="L33" s="25">
        <f>IF(L$16&gt;=IF($C$8="W",'Total Firma'!$N$7,'Total Firma'!$N$8),L$47,0)</f>
        <v>0</v>
      </c>
      <c r="M33" s="25">
        <f>IF(M$16&gt;=IF($C$8="W",'Total Firma'!$N$7,'Total Firma'!$N$8),M$47,0)</f>
        <v>0</v>
      </c>
      <c r="N33" s="25">
        <f>IF(N$16&gt;=IF($C$8="W",'Total Firma'!$N$7,'Total Firma'!$N$8),N$47,0)</f>
        <v>0</v>
      </c>
      <c r="O33" s="25">
        <f>SUM(C33:N33)</f>
        <v>0</v>
      </c>
    </row>
    <row r="34" spans="1:15" s="10" customFormat="1" ht="5.25" hidden="1" customHeight="1" x14ac:dyDescent="0.2">
      <c r="B34" s="26"/>
      <c r="C34" s="27"/>
      <c r="D34" s="27"/>
      <c r="E34" s="27"/>
      <c r="F34" s="27"/>
      <c r="G34" s="27"/>
      <c r="H34" s="27"/>
      <c r="I34" s="27"/>
      <c r="J34" s="27"/>
      <c r="K34" s="27"/>
      <c r="L34" s="27"/>
      <c r="M34" s="27"/>
      <c r="N34" s="27"/>
      <c r="O34" s="25"/>
    </row>
    <row r="35" spans="1:15" s="10" customFormat="1" ht="11.4" hidden="1" customHeight="1" x14ac:dyDescent="0.2">
      <c r="A35" s="10" t="s">
        <v>148</v>
      </c>
      <c r="B35" s="26"/>
      <c r="C35" s="25">
        <f>IF(C20&gt;0,'Total Firma'!$F7+B37,0+B37)</f>
        <v>1400</v>
      </c>
      <c r="D35" s="25">
        <f>IF(D20&gt;0,'Total Firma'!$F7+C37,0+C37)</f>
        <v>2800</v>
      </c>
      <c r="E35" s="25">
        <f>IF(E20&gt;0,'Total Firma'!$F7+D37,0+D37)</f>
        <v>4200</v>
      </c>
      <c r="F35" s="25">
        <f>IF(F20&gt;0,'Total Firma'!$F7+E37,0+E37)</f>
        <v>5600</v>
      </c>
      <c r="G35" s="25">
        <f>IF(G20&gt;0,'Total Firma'!$F7+F37,0+F37)</f>
        <v>7000</v>
      </c>
      <c r="H35" s="25">
        <f>IF(H20&gt;0,'Total Firma'!$F7+G37,0+G37)</f>
        <v>8400</v>
      </c>
      <c r="I35" s="25">
        <f>IF(I20&gt;0,'Total Firma'!$F7+H37,0+H37)</f>
        <v>9800</v>
      </c>
      <c r="J35" s="25">
        <f>IF(J20&gt;0,'Total Firma'!$F7+I37,0+I37)</f>
        <v>11200</v>
      </c>
      <c r="K35" s="25">
        <f>IF(K20&gt;0,'Total Firma'!$F7+J37,0+J37)</f>
        <v>12600</v>
      </c>
      <c r="L35" s="25">
        <f>IF(L20&gt;0,'Total Firma'!$F7+K37,0+K37)</f>
        <v>14000</v>
      </c>
      <c r="M35" s="25">
        <f>IF(M20&gt;0,'Total Firma'!$F7+L37,0+L37)</f>
        <v>15400</v>
      </c>
      <c r="N35" s="25">
        <f>IF(N20&gt;0,'Total Firma'!$F7+M37,0+M37)</f>
        <v>16800</v>
      </c>
      <c r="O35" s="25">
        <f>SUM(C35:N35)</f>
        <v>109200</v>
      </c>
    </row>
    <row r="36" spans="1:15" s="10" customFormat="1" ht="11.4" hidden="1" customHeight="1" x14ac:dyDescent="0.2">
      <c r="A36" s="10" t="s">
        <v>147</v>
      </c>
      <c r="B36" s="26"/>
      <c r="C36" s="25">
        <f>IF(C32&gt;C35,C35*-1,C32*-1)</f>
        <v>0</v>
      </c>
      <c r="D36" s="25">
        <f t="shared" ref="D36:N36" si="7">IF(D32&gt;D35,D35*-1,D32*-1)</f>
        <v>0</v>
      </c>
      <c r="E36" s="25">
        <f t="shared" si="7"/>
        <v>0</v>
      </c>
      <c r="F36" s="25">
        <f t="shared" si="7"/>
        <v>0</v>
      </c>
      <c r="G36" s="25">
        <f t="shared" si="7"/>
        <v>0</v>
      </c>
      <c r="H36" s="25">
        <f t="shared" si="7"/>
        <v>0</v>
      </c>
      <c r="I36" s="25">
        <f t="shared" si="7"/>
        <v>0</v>
      </c>
      <c r="J36" s="25">
        <f t="shared" si="7"/>
        <v>0</v>
      </c>
      <c r="K36" s="25">
        <f t="shared" si="7"/>
        <v>0</v>
      </c>
      <c r="L36" s="25">
        <f t="shared" si="7"/>
        <v>0</v>
      </c>
      <c r="M36" s="25">
        <f t="shared" si="7"/>
        <v>0</v>
      </c>
      <c r="N36" s="25">
        <f t="shared" si="7"/>
        <v>0</v>
      </c>
      <c r="O36" s="25">
        <f>SUM(C36:N36)</f>
        <v>0</v>
      </c>
    </row>
    <row r="37" spans="1:15" s="10" customFormat="1" ht="11.4" hidden="1" customHeight="1" x14ac:dyDescent="0.2">
      <c r="A37" s="10" t="s">
        <v>146</v>
      </c>
      <c r="B37" s="26"/>
      <c r="C37" s="25">
        <f t="shared" ref="C37:G37" si="8">SUM(C35:C36)</f>
        <v>1400</v>
      </c>
      <c r="D37" s="25">
        <f t="shared" si="8"/>
        <v>2800</v>
      </c>
      <c r="E37" s="25">
        <f t="shared" si="8"/>
        <v>4200</v>
      </c>
      <c r="F37" s="25">
        <f t="shared" si="8"/>
        <v>5600</v>
      </c>
      <c r="G37" s="25">
        <f t="shared" si="8"/>
        <v>7000</v>
      </c>
      <c r="H37" s="25">
        <f>SUM(H35:H36)</f>
        <v>8400</v>
      </c>
      <c r="I37" s="25">
        <f t="shared" ref="I37:M37" si="9">SUM(I35:I36)</f>
        <v>9800</v>
      </c>
      <c r="J37" s="25">
        <f t="shared" si="9"/>
        <v>11200</v>
      </c>
      <c r="K37" s="25">
        <f t="shared" si="9"/>
        <v>12600</v>
      </c>
      <c r="L37" s="25">
        <f t="shared" si="9"/>
        <v>14000</v>
      </c>
      <c r="M37" s="25">
        <f t="shared" si="9"/>
        <v>15400</v>
      </c>
      <c r="N37" s="25">
        <f>SUM(N35:N36)</f>
        <v>16800</v>
      </c>
      <c r="O37" s="25">
        <f>SUM(C37:N37)</f>
        <v>109200</v>
      </c>
    </row>
    <row r="38" spans="1:15" s="10" customFormat="1" ht="5.25" hidden="1" customHeight="1" x14ac:dyDescent="0.2">
      <c r="B38" s="26"/>
      <c r="C38" s="27"/>
      <c r="D38" s="27"/>
      <c r="E38" s="27"/>
      <c r="F38" s="27"/>
      <c r="G38" s="27"/>
      <c r="H38" s="27"/>
      <c r="I38" s="27"/>
      <c r="J38" s="27"/>
      <c r="K38" s="27"/>
      <c r="L38" s="27"/>
      <c r="M38" s="27"/>
      <c r="N38" s="27"/>
      <c r="O38" s="25"/>
    </row>
    <row r="39" spans="1:15" s="10" customFormat="1" ht="11.4" hidden="1" customHeight="1" x14ac:dyDescent="0.2">
      <c r="A39" s="10" t="s">
        <v>63</v>
      </c>
      <c r="B39" s="26"/>
      <c r="C39" s="25">
        <f>IF(SUM(C29-C31+C36)&gt;0,SUM(C29-C31+C36),0)</f>
        <v>0</v>
      </c>
      <c r="D39" s="25">
        <f t="shared" ref="D39:N39" si="10">IF(SUM(D29-D31+D36)&gt;0,SUM(D29-D31+D36),0)</f>
        <v>0</v>
      </c>
      <c r="E39" s="25">
        <f t="shared" si="10"/>
        <v>0</v>
      </c>
      <c r="F39" s="25">
        <f t="shared" si="10"/>
        <v>0</v>
      </c>
      <c r="G39" s="25">
        <f t="shared" si="10"/>
        <v>0</v>
      </c>
      <c r="H39" s="25">
        <f t="shared" si="10"/>
        <v>0</v>
      </c>
      <c r="I39" s="25">
        <f t="shared" si="10"/>
        <v>0</v>
      </c>
      <c r="J39" s="25">
        <f>IF(SUM(J29-J31+J36)&gt;0,SUM(J29-J31+J36),0)</f>
        <v>0</v>
      </c>
      <c r="K39" s="25">
        <f t="shared" si="10"/>
        <v>0</v>
      </c>
      <c r="L39" s="25">
        <f t="shared" si="10"/>
        <v>0</v>
      </c>
      <c r="M39" s="25">
        <f t="shared" si="10"/>
        <v>0</v>
      </c>
      <c r="N39" s="25">
        <f t="shared" si="10"/>
        <v>0</v>
      </c>
      <c r="O39" s="25">
        <f>SUM(C39:N39)</f>
        <v>0</v>
      </c>
    </row>
    <row r="40" spans="1:15" s="10" customFormat="1" ht="5.25" hidden="1" customHeight="1" x14ac:dyDescent="0.2">
      <c r="B40" s="26"/>
      <c r="C40" s="27"/>
      <c r="D40" s="27"/>
      <c r="E40" s="27"/>
      <c r="F40" s="27"/>
      <c r="G40" s="27"/>
      <c r="H40" s="27"/>
      <c r="I40" s="27"/>
      <c r="J40" s="27"/>
      <c r="K40" s="27"/>
      <c r="L40" s="27"/>
      <c r="M40" s="27"/>
      <c r="N40" s="27"/>
      <c r="O40" s="25"/>
    </row>
    <row r="41" spans="1:15" s="10" customFormat="1" ht="11.4" hidden="1" customHeight="1" x14ac:dyDescent="0.2">
      <c r="A41" s="10" t="s">
        <v>82</v>
      </c>
      <c r="B41" s="26"/>
      <c r="C41" s="25">
        <f t="shared" ref="C41:N41" si="11">C29-C31-C32</f>
        <v>0</v>
      </c>
      <c r="D41" s="25">
        <f t="shared" si="11"/>
        <v>0</v>
      </c>
      <c r="E41" s="25">
        <f t="shared" si="11"/>
        <v>0</v>
      </c>
      <c r="F41" s="25">
        <f t="shared" si="11"/>
        <v>0</v>
      </c>
      <c r="G41" s="25">
        <f t="shared" si="11"/>
        <v>0</v>
      </c>
      <c r="H41" s="25">
        <f t="shared" si="11"/>
        <v>0</v>
      </c>
      <c r="I41" s="25">
        <f t="shared" si="11"/>
        <v>0</v>
      </c>
      <c r="J41" s="25">
        <f t="shared" si="11"/>
        <v>0</v>
      </c>
      <c r="K41" s="25">
        <f t="shared" si="11"/>
        <v>0</v>
      </c>
      <c r="L41" s="25">
        <f t="shared" si="11"/>
        <v>0</v>
      </c>
      <c r="M41" s="25">
        <f t="shared" si="11"/>
        <v>0</v>
      </c>
      <c r="N41" s="25">
        <f t="shared" si="11"/>
        <v>0</v>
      </c>
      <c r="O41" s="25">
        <f>SUM(C41:N41)</f>
        <v>0</v>
      </c>
    </row>
    <row r="42" spans="1:15" s="10" customFormat="1" ht="11.4" hidden="1" customHeight="1" x14ac:dyDescent="0.2">
      <c r="A42" s="10" t="s">
        <v>110</v>
      </c>
      <c r="B42" s="26"/>
      <c r="C42" s="25">
        <f>IF(C41&lt;='Total Firma'!$J$7,C41,'Total Firma'!$J$7)</f>
        <v>0</v>
      </c>
      <c r="D42" s="25">
        <f>IF(D41&lt;='Total Firma'!$J$7,D41,'Total Firma'!$J$7)</f>
        <v>0</v>
      </c>
      <c r="E42" s="25">
        <f>IF(E41&lt;='Total Firma'!$J$7,E41,'Total Firma'!$J$7)</f>
        <v>0</v>
      </c>
      <c r="F42" s="25">
        <f>IF(F41&lt;='Total Firma'!$J$7,F41,'Total Firma'!$J$7)</f>
        <v>0</v>
      </c>
      <c r="G42" s="25">
        <f>IF(G41&lt;='Total Firma'!$J$7,G41,'Total Firma'!$J$7)</f>
        <v>0</v>
      </c>
      <c r="H42" s="25">
        <f>IF(H41&lt;='Total Firma'!$J$7,H41,'Total Firma'!$J$7)</f>
        <v>0</v>
      </c>
      <c r="I42" s="25">
        <f>IF(I41&lt;='Total Firma'!$J$7,I41,'Total Firma'!$J$7)</f>
        <v>0</v>
      </c>
      <c r="J42" s="25">
        <f>IF(J41&lt;='Total Firma'!$J$7,J41,'Total Firma'!$J$7)</f>
        <v>0</v>
      </c>
      <c r="K42" s="25">
        <f>IF(K41&lt;='Total Firma'!$J$7,K41,'Total Firma'!$J$7)</f>
        <v>0</v>
      </c>
      <c r="L42" s="25">
        <f>IF(L41&lt;='Total Firma'!$J$7,L41,'Total Firma'!$J$7)</f>
        <v>0</v>
      </c>
      <c r="M42" s="25">
        <f>IF(M41&lt;='Total Firma'!$J$7,M41,'Total Firma'!$J$7)</f>
        <v>0</v>
      </c>
      <c r="N42" s="25">
        <f>IF(N41&lt;='Total Firma'!$J$7,N41,'Total Firma'!$J$7)</f>
        <v>0</v>
      </c>
      <c r="O42" s="25">
        <f>SUM(C42:N42)</f>
        <v>0</v>
      </c>
    </row>
    <row r="43" spans="1:15" s="10" customFormat="1" ht="11.4" hidden="1" customHeight="1" x14ac:dyDescent="0.2">
      <c r="A43" s="10" t="s">
        <v>111</v>
      </c>
      <c r="B43" s="26"/>
      <c r="C43" s="25">
        <f t="shared" ref="C43:N43" si="12">C41-C42</f>
        <v>0</v>
      </c>
      <c r="D43" s="25">
        <f t="shared" si="12"/>
        <v>0</v>
      </c>
      <c r="E43" s="25">
        <f t="shared" si="12"/>
        <v>0</v>
      </c>
      <c r="F43" s="25">
        <f t="shared" si="12"/>
        <v>0</v>
      </c>
      <c r="G43" s="25">
        <f t="shared" si="12"/>
        <v>0</v>
      </c>
      <c r="H43" s="25">
        <f t="shared" si="12"/>
        <v>0</v>
      </c>
      <c r="I43" s="25">
        <f t="shared" si="12"/>
        <v>0</v>
      </c>
      <c r="J43" s="25">
        <f t="shared" si="12"/>
        <v>0</v>
      </c>
      <c r="K43" s="25">
        <f t="shared" si="12"/>
        <v>0</v>
      </c>
      <c r="L43" s="25">
        <f t="shared" si="12"/>
        <v>0</v>
      </c>
      <c r="M43" s="25">
        <f t="shared" si="12"/>
        <v>0</v>
      </c>
      <c r="N43" s="25">
        <f t="shared" si="12"/>
        <v>0</v>
      </c>
      <c r="O43" s="25">
        <f>SUM(C43:N43)</f>
        <v>0</v>
      </c>
    </row>
    <row r="44" spans="1:15" s="10" customFormat="1" ht="11.4" hidden="1" customHeight="1" x14ac:dyDescent="0.2">
      <c r="A44" s="10" t="s">
        <v>112</v>
      </c>
      <c r="B44" s="26"/>
      <c r="C44" s="25">
        <f>IF('Total Firma'!$J$7*$O$18&gt;=$O$42,C41,IF(C$18&gt;0,'Total Firma'!$J$7,0))</f>
        <v>0</v>
      </c>
      <c r="D44" s="25">
        <f>IF('Total Firma'!$J$7*$O$18&gt;=$O$42,D41,IF(D$18&gt;0,'Total Firma'!$J$7,0))</f>
        <v>0</v>
      </c>
      <c r="E44" s="25">
        <f>IF('Total Firma'!$J$7*$O$18&gt;=$O$42,E41,IF(E$18&gt;0,'Total Firma'!$J$7,0))</f>
        <v>0</v>
      </c>
      <c r="F44" s="25">
        <f>IF('Total Firma'!$J$7*$O$18&gt;=$O$42,F41,IF(F$18&gt;0,'Total Firma'!$J$7,0))</f>
        <v>0</v>
      </c>
      <c r="G44" s="25">
        <f>IF('Total Firma'!$J$7*$O$18&gt;=$O$42,G41,IF(G$18&gt;0,'Total Firma'!$J$7,0))</f>
        <v>0</v>
      </c>
      <c r="H44" s="25">
        <f>IF('Total Firma'!$J$7*$O$18&gt;=$O$42,H41,IF(H$18&gt;0,'Total Firma'!$J$7,0))</f>
        <v>0</v>
      </c>
      <c r="I44" s="25">
        <f>IF('Total Firma'!$J$7*$O$18&gt;=$O$42,I41,IF(I$18&gt;0,'Total Firma'!$J$7,0))</f>
        <v>0</v>
      </c>
      <c r="J44" s="25">
        <f>IF('Total Firma'!$J$7*$O$18&gt;=$O$42,J41,IF(J$18&gt;0,'Total Firma'!$J$7,0))</f>
        <v>0</v>
      </c>
      <c r="K44" s="25">
        <f>IF('Total Firma'!$J$7*$O$18&gt;=$O$42,K41,IF(K$18&gt;0,'Total Firma'!$J$7,0))</f>
        <v>0</v>
      </c>
      <c r="L44" s="25">
        <f>IF('Total Firma'!$J$7*$O$18&gt;=$O$42,L41,IF(L$18&gt;0,'Total Firma'!$J$7,0))</f>
        <v>0</v>
      </c>
      <c r="M44" s="25">
        <f>IF('Total Firma'!$J$7*$O$18&gt;=$O$42,M41,IF(M$18&gt;0,'Total Firma'!$J$7,0))</f>
        <v>0</v>
      </c>
      <c r="N44" s="25">
        <f>IF('Total Firma'!$J$7*$O$18&gt;=$O$42,N41,IF(N$18&gt;0,'Total Firma'!$J$7,0))</f>
        <v>0</v>
      </c>
      <c r="O44" s="25">
        <f>SUM(C44:N44)</f>
        <v>0</v>
      </c>
    </row>
    <row r="45" spans="1:15" s="10" customFormat="1" ht="11.4" hidden="1" customHeight="1" x14ac:dyDescent="0.2">
      <c r="A45" s="10" t="s">
        <v>113</v>
      </c>
      <c r="B45" s="26"/>
      <c r="C45" s="25">
        <f t="shared" ref="C45:N45" si="13">IF(C$18&gt;0,SUM($O41-$O44)/$O$18,0)</f>
        <v>0</v>
      </c>
      <c r="D45" s="25">
        <f t="shared" si="13"/>
        <v>0</v>
      </c>
      <c r="E45" s="25">
        <f t="shared" si="13"/>
        <v>0</v>
      </c>
      <c r="F45" s="25">
        <f t="shared" si="13"/>
        <v>0</v>
      </c>
      <c r="G45" s="25">
        <f t="shared" si="13"/>
        <v>0</v>
      </c>
      <c r="H45" s="25">
        <f t="shared" si="13"/>
        <v>0</v>
      </c>
      <c r="I45" s="25">
        <f t="shared" si="13"/>
        <v>0</v>
      </c>
      <c r="J45" s="25">
        <f t="shared" si="13"/>
        <v>0</v>
      </c>
      <c r="K45" s="25">
        <f t="shared" si="13"/>
        <v>0</v>
      </c>
      <c r="L45" s="25">
        <f t="shared" si="13"/>
        <v>0</v>
      </c>
      <c r="M45" s="25">
        <f t="shared" si="13"/>
        <v>0</v>
      </c>
      <c r="N45" s="25">
        <f t="shared" si="13"/>
        <v>0</v>
      </c>
      <c r="O45" s="25">
        <f>SUM(C45:N45)</f>
        <v>0</v>
      </c>
    </row>
    <row r="46" spans="1:15" s="10" customFormat="1" ht="5.25" hidden="1" customHeight="1" x14ac:dyDescent="0.2">
      <c r="B46" s="26"/>
      <c r="C46" s="27"/>
      <c r="D46" s="27"/>
      <c r="E46" s="27"/>
      <c r="F46" s="27"/>
      <c r="G46" s="27"/>
      <c r="H46" s="27"/>
      <c r="I46" s="27"/>
      <c r="J46" s="27"/>
      <c r="K46" s="27"/>
      <c r="L46" s="27"/>
      <c r="M46" s="27"/>
      <c r="N46" s="27"/>
      <c r="O46" s="25"/>
    </row>
    <row r="47" spans="1:15" s="10" customFormat="1" ht="11.4" hidden="1" customHeight="1" x14ac:dyDescent="0.2">
      <c r="A47" s="10" t="s">
        <v>83</v>
      </c>
      <c r="B47" s="26"/>
      <c r="C47" s="25">
        <f t="shared" ref="C47:N47" si="14">C$29-C$28</f>
        <v>0</v>
      </c>
      <c r="D47" s="25">
        <f t="shared" si="14"/>
        <v>0</v>
      </c>
      <c r="E47" s="25">
        <f t="shared" si="14"/>
        <v>0</v>
      </c>
      <c r="F47" s="25">
        <f t="shared" si="14"/>
        <v>0</v>
      </c>
      <c r="G47" s="25">
        <f t="shared" si="14"/>
        <v>0</v>
      </c>
      <c r="H47" s="25">
        <f t="shared" si="14"/>
        <v>0</v>
      </c>
      <c r="I47" s="25">
        <f t="shared" si="14"/>
        <v>0</v>
      </c>
      <c r="J47" s="25">
        <f t="shared" si="14"/>
        <v>0</v>
      </c>
      <c r="K47" s="25">
        <f t="shared" si="14"/>
        <v>0</v>
      </c>
      <c r="L47" s="25">
        <f t="shared" si="14"/>
        <v>0</v>
      </c>
      <c r="M47" s="25">
        <f t="shared" si="14"/>
        <v>0</v>
      </c>
      <c r="N47" s="25">
        <f t="shared" si="14"/>
        <v>0</v>
      </c>
      <c r="O47" s="25">
        <f>SUM(C47:N47)</f>
        <v>0</v>
      </c>
    </row>
    <row r="48" spans="1:15" s="10" customFormat="1" ht="11.4" hidden="1" customHeight="1" x14ac:dyDescent="0.2">
      <c r="A48" s="10" t="s">
        <v>105</v>
      </c>
      <c r="B48" s="26"/>
      <c r="C48" s="25">
        <f>IF(C47&lt;='Total Firma'!$J$7,C47,'Total Firma'!$J$7)</f>
        <v>0</v>
      </c>
      <c r="D48" s="25">
        <f>IF(D47&lt;='Total Firma'!$J$7,D47,'Total Firma'!$J$7)</f>
        <v>0</v>
      </c>
      <c r="E48" s="25">
        <f>IF(E47&lt;='Total Firma'!$J$7,E47,'Total Firma'!$J$7)</f>
        <v>0</v>
      </c>
      <c r="F48" s="25">
        <f>IF(F47&lt;='Total Firma'!$J$7,F47,'Total Firma'!$J$7)</f>
        <v>0</v>
      </c>
      <c r="G48" s="25">
        <f>IF(G47&lt;='Total Firma'!$J$7,G47,'Total Firma'!$J$7)</f>
        <v>0</v>
      </c>
      <c r="H48" s="25">
        <f>IF(H47&lt;='Total Firma'!$J$7,H47,'Total Firma'!$J$7)</f>
        <v>0</v>
      </c>
      <c r="I48" s="25">
        <f>IF(I47&lt;='Total Firma'!$J$7,I47,'Total Firma'!$J$7)</f>
        <v>0</v>
      </c>
      <c r="J48" s="25">
        <f>IF(J47&lt;='Total Firma'!$J$7,J47,'Total Firma'!$J$7)</f>
        <v>0</v>
      </c>
      <c r="K48" s="25">
        <f>IF(K47&lt;='Total Firma'!$J$7,K47,'Total Firma'!$J$7)</f>
        <v>0</v>
      </c>
      <c r="L48" s="25">
        <f>IF(L47&lt;='Total Firma'!$J$7,L47,'Total Firma'!$J$7)</f>
        <v>0</v>
      </c>
      <c r="M48" s="25">
        <f>IF(M47&lt;='Total Firma'!$J$7,M47,'Total Firma'!$J$7)</f>
        <v>0</v>
      </c>
      <c r="N48" s="25">
        <f>IF(N47&lt;='Total Firma'!$J$7,N47,'Total Firma'!$J$7)</f>
        <v>0</v>
      </c>
      <c r="O48" s="25">
        <f>SUM(C48:N48)</f>
        <v>0</v>
      </c>
    </row>
    <row r="49" spans="1:15" s="10" customFormat="1" ht="11.4" hidden="1" customHeight="1" x14ac:dyDescent="0.2">
      <c r="A49" s="10" t="s">
        <v>106</v>
      </c>
      <c r="B49" s="26"/>
      <c r="C49" s="25">
        <f t="shared" ref="C49:N49" si="15">C47-C48</f>
        <v>0</v>
      </c>
      <c r="D49" s="25">
        <f t="shared" si="15"/>
        <v>0</v>
      </c>
      <c r="E49" s="25">
        <f t="shared" si="15"/>
        <v>0</v>
      </c>
      <c r="F49" s="25">
        <f t="shared" si="15"/>
        <v>0</v>
      </c>
      <c r="G49" s="25">
        <f t="shared" si="15"/>
        <v>0</v>
      </c>
      <c r="H49" s="25">
        <f t="shared" si="15"/>
        <v>0</v>
      </c>
      <c r="I49" s="25">
        <f t="shared" si="15"/>
        <v>0</v>
      </c>
      <c r="J49" s="25">
        <f t="shared" si="15"/>
        <v>0</v>
      </c>
      <c r="K49" s="25">
        <f t="shared" si="15"/>
        <v>0</v>
      </c>
      <c r="L49" s="25">
        <f t="shared" si="15"/>
        <v>0</v>
      </c>
      <c r="M49" s="25">
        <f t="shared" si="15"/>
        <v>0</v>
      </c>
      <c r="N49" s="25">
        <f t="shared" si="15"/>
        <v>0</v>
      </c>
      <c r="O49" s="25">
        <f>SUM(C49:N49)</f>
        <v>0</v>
      </c>
    </row>
    <row r="50" spans="1:15" s="10" customFormat="1" ht="11.4" hidden="1" customHeight="1" x14ac:dyDescent="0.2">
      <c r="A50" s="10" t="s">
        <v>104</v>
      </c>
      <c r="B50" s="26"/>
      <c r="C50" s="25">
        <f>IF('Total Firma'!$J$7*$O$19&gt;=$O$48,C47,IF(C$19&gt;0,'Total Firma'!$J$7,0))</f>
        <v>0</v>
      </c>
      <c r="D50" s="25">
        <f>IF('Total Firma'!$J$7*$O$19&gt;=$O$48,D47,IF(D$19&gt;0,'Total Firma'!$J$7,0))</f>
        <v>0</v>
      </c>
      <c r="E50" s="25">
        <f>IF('Total Firma'!$J$7*$O$19&gt;=$O$48,E47,IF(E$19&gt;0,'Total Firma'!$J$7,0))</f>
        <v>0</v>
      </c>
      <c r="F50" s="25">
        <f>IF('Total Firma'!$J$7*$O$19&gt;=$O$48,F47,IF(F$19&gt;0,'Total Firma'!$J$7,0))</f>
        <v>0</v>
      </c>
      <c r="G50" s="25">
        <f>IF('Total Firma'!$J$7*$O$19&gt;=$O$48,G47,IF(G$19&gt;0,'Total Firma'!$J$7,0))</f>
        <v>0</v>
      </c>
      <c r="H50" s="25">
        <f>IF('Total Firma'!$J$7*$O$19&gt;=$O$48,H47,IF(H$19&gt;0,'Total Firma'!$J$7,0))</f>
        <v>0</v>
      </c>
      <c r="I50" s="25">
        <f>IF('Total Firma'!$J$7*$O$19&gt;=$O$48,I47,IF(I$19&gt;0,'Total Firma'!$J$7,0))</f>
        <v>0</v>
      </c>
      <c r="J50" s="25">
        <f>IF('Total Firma'!$J$7*$O$19&gt;=$O$48,J47,IF(J$19&gt;0,'Total Firma'!$J$7,0))</f>
        <v>0</v>
      </c>
      <c r="K50" s="25">
        <f>IF('Total Firma'!$J$7*$O$19&gt;=$O$48,K47,IF(K$19&gt;0,'Total Firma'!$J$7,0))</f>
        <v>0</v>
      </c>
      <c r="L50" s="25">
        <f>IF('Total Firma'!$J$7*$O$19&gt;=$O$48,L47,IF(L$19&gt;0,'Total Firma'!$J$7,0))</f>
        <v>0</v>
      </c>
      <c r="M50" s="25">
        <f>IF('Total Firma'!$J$7*$O$19&gt;=$O$48,M47,IF(M$19&gt;0,'Total Firma'!$J$7,0))</f>
        <v>0</v>
      </c>
      <c r="N50" s="25">
        <f>IF('Total Firma'!$J$7*$O$19&gt;=$O$48,N47,IF(N$19&gt;0,'Total Firma'!$J$7,0))</f>
        <v>0</v>
      </c>
      <c r="O50" s="25">
        <f>SUM(C50:N50)</f>
        <v>0</v>
      </c>
    </row>
    <row r="51" spans="1:15" s="10" customFormat="1" ht="11.4" hidden="1" customHeight="1" x14ac:dyDescent="0.2">
      <c r="A51" s="10" t="s">
        <v>109</v>
      </c>
      <c r="B51" s="26"/>
      <c r="C51" s="25">
        <f t="shared" ref="C51:N51" si="16">IF(C$19&gt;0,SUM($O47-$O50)/$O$19,0)</f>
        <v>0</v>
      </c>
      <c r="D51" s="25">
        <f t="shared" si="16"/>
        <v>0</v>
      </c>
      <c r="E51" s="25">
        <f t="shared" si="16"/>
        <v>0</v>
      </c>
      <c r="F51" s="25">
        <f t="shared" si="16"/>
        <v>0</v>
      </c>
      <c r="G51" s="25">
        <f t="shared" si="16"/>
        <v>0</v>
      </c>
      <c r="H51" s="25">
        <f t="shared" si="16"/>
        <v>0</v>
      </c>
      <c r="I51" s="25">
        <f t="shared" si="16"/>
        <v>0</v>
      </c>
      <c r="J51" s="25">
        <f t="shared" si="16"/>
        <v>0</v>
      </c>
      <c r="K51" s="25">
        <f t="shared" si="16"/>
        <v>0</v>
      </c>
      <c r="L51" s="25">
        <f t="shared" si="16"/>
        <v>0</v>
      </c>
      <c r="M51" s="25">
        <f t="shared" si="16"/>
        <v>0</v>
      </c>
      <c r="N51" s="25">
        <f t="shared" si="16"/>
        <v>0</v>
      </c>
      <c r="O51" s="25">
        <f>SUM(C51:N51)</f>
        <v>0</v>
      </c>
    </row>
    <row r="52" spans="1:15" s="10" customFormat="1" ht="5.25" hidden="1" customHeight="1" x14ac:dyDescent="0.2">
      <c r="B52" s="26"/>
      <c r="C52" s="27"/>
      <c r="D52" s="27"/>
      <c r="E52" s="27"/>
      <c r="F52" s="27"/>
      <c r="G52" s="27"/>
      <c r="H52" s="27"/>
      <c r="I52" s="27"/>
      <c r="J52" s="27"/>
      <c r="K52" s="27"/>
      <c r="L52" s="27"/>
      <c r="M52" s="27"/>
      <c r="N52" s="27"/>
      <c r="O52" s="25"/>
    </row>
    <row r="53" spans="1:15" s="10" customFormat="1" ht="11.4" hidden="1" customHeight="1" x14ac:dyDescent="0.2">
      <c r="A53" s="10" t="s">
        <v>98</v>
      </c>
      <c r="B53" s="26"/>
      <c r="C53" s="25">
        <f t="shared" ref="C53:N53" si="17">C47-C33</f>
        <v>0</v>
      </c>
      <c r="D53" s="25">
        <f t="shared" si="17"/>
        <v>0</v>
      </c>
      <c r="E53" s="25">
        <f t="shared" si="17"/>
        <v>0</v>
      </c>
      <c r="F53" s="25">
        <f t="shared" si="17"/>
        <v>0</v>
      </c>
      <c r="G53" s="25">
        <f t="shared" si="17"/>
        <v>0</v>
      </c>
      <c r="H53" s="25">
        <f t="shared" si="17"/>
        <v>0</v>
      </c>
      <c r="I53" s="25">
        <f t="shared" si="17"/>
        <v>0</v>
      </c>
      <c r="J53" s="25">
        <f t="shared" si="17"/>
        <v>0</v>
      </c>
      <c r="K53" s="25">
        <f t="shared" si="17"/>
        <v>0</v>
      </c>
      <c r="L53" s="25">
        <f t="shared" si="17"/>
        <v>0</v>
      </c>
      <c r="M53" s="25">
        <f t="shared" si="17"/>
        <v>0</v>
      </c>
      <c r="N53" s="25">
        <f t="shared" si="17"/>
        <v>0</v>
      </c>
      <c r="O53" s="25">
        <f>SUM(C53:N53)</f>
        <v>0</v>
      </c>
    </row>
    <row r="54" spans="1:15" s="10" customFormat="1" ht="5.25" hidden="1" customHeight="1" x14ac:dyDescent="0.2">
      <c r="B54" s="26"/>
      <c r="C54" s="27"/>
      <c r="D54" s="27"/>
      <c r="E54" s="27"/>
      <c r="F54" s="27"/>
      <c r="G54" s="27"/>
      <c r="H54" s="27"/>
      <c r="I54" s="27"/>
      <c r="J54" s="27"/>
      <c r="K54" s="27"/>
      <c r="L54" s="27"/>
      <c r="M54" s="27"/>
      <c r="N54" s="27"/>
      <c r="O54" s="25"/>
    </row>
    <row r="55" spans="1:15" s="10" customFormat="1" ht="11.4" customHeight="1" x14ac:dyDescent="0.2">
      <c r="A55" s="10" t="s">
        <v>100</v>
      </c>
      <c r="B55" s="26"/>
      <c r="C55" s="30">
        <v>0</v>
      </c>
      <c r="D55" s="30">
        <v>0</v>
      </c>
      <c r="E55" s="30">
        <v>0</v>
      </c>
      <c r="F55" s="30">
        <v>0</v>
      </c>
      <c r="G55" s="30">
        <v>0</v>
      </c>
      <c r="H55" s="30">
        <v>0</v>
      </c>
      <c r="I55" s="30">
        <v>0</v>
      </c>
      <c r="J55" s="30">
        <v>0</v>
      </c>
      <c r="K55" s="30">
        <v>0</v>
      </c>
      <c r="L55" s="30">
        <v>0</v>
      </c>
      <c r="M55" s="30">
        <v>0</v>
      </c>
      <c r="N55" s="30">
        <v>0</v>
      </c>
      <c r="O55" s="25">
        <f>SUM(C55:N55)</f>
        <v>0</v>
      </c>
    </row>
    <row r="56" spans="1:15" s="10" customFormat="1" ht="11.4" customHeight="1" x14ac:dyDescent="0.2">
      <c r="A56" s="10" t="s">
        <v>27</v>
      </c>
      <c r="B56" s="26"/>
      <c r="C56" s="30">
        <v>0</v>
      </c>
      <c r="D56" s="30">
        <v>0</v>
      </c>
      <c r="E56" s="30">
        <v>0</v>
      </c>
      <c r="F56" s="30">
        <v>0</v>
      </c>
      <c r="G56" s="30">
        <v>0</v>
      </c>
      <c r="H56" s="30">
        <v>0</v>
      </c>
      <c r="I56" s="30">
        <v>0</v>
      </c>
      <c r="J56" s="30">
        <v>0</v>
      </c>
      <c r="K56" s="30">
        <v>0</v>
      </c>
      <c r="L56" s="30">
        <v>0</v>
      </c>
      <c r="M56" s="30">
        <v>0</v>
      </c>
      <c r="N56" s="30">
        <v>0</v>
      </c>
      <c r="O56" s="25">
        <f>SUM(C56:N56)</f>
        <v>0</v>
      </c>
    </row>
    <row r="57" spans="1:15" s="10" customFormat="1" ht="11.4" customHeight="1" x14ac:dyDescent="0.25">
      <c r="A57" s="9" t="s">
        <v>4</v>
      </c>
      <c r="B57" s="26"/>
      <c r="C57" s="28">
        <f t="shared" ref="C57:N57" si="18">SUM(C29,C55:C56)</f>
        <v>0</v>
      </c>
      <c r="D57" s="28">
        <f t="shared" si="18"/>
        <v>0</v>
      </c>
      <c r="E57" s="28">
        <f t="shared" si="18"/>
        <v>0</v>
      </c>
      <c r="F57" s="28">
        <f t="shared" si="18"/>
        <v>0</v>
      </c>
      <c r="G57" s="28">
        <f t="shared" si="18"/>
        <v>0</v>
      </c>
      <c r="H57" s="28">
        <f t="shared" si="18"/>
        <v>0</v>
      </c>
      <c r="I57" s="28">
        <f t="shared" si="18"/>
        <v>0</v>
      </c>
      <c r="J57" s="28">
        <f t="shared" si="18"/>
        <v>0</v>
      </c>
      <c r="K57" s="28">
        <f t="shared" si="18"/>
        <v>0</v>
      </c>
      <c r="L57" s="28">
        <f t="shared" si="18"/>
        <v>0</v>
      </c>
      <c r="M57" s="28">
        <f t="shared" si="18"/>
        <v>0</v>
      </c>
      <c r="N57" s="28">
        <f t="shared" si="18"/>
        <v>0</v>
      </c>
      <c r="O57" s="28">
        <f>SUM(C57:N57)</f>
        <v>0</v>
      </c>
    </row>
    <row r="58" spans="1:15" s="10" customFormat="1" ht="6" customHeight="1" x14ac:dyDescent="0.2">
      <c r="B58" s="26"/>
      <c r="C58" s="27"/>
      <c r="D58" s="27"/>
      <c r="E58" s="27"/>
      <c r="F58" s="27"/>
      <c r="G58" s="27"/>
      <c r="H58" s="27"/>
      <c r="I58" s="27"/>
      <c r="J58" s="27"/>
      <c r="K58" s="27"/>
      <c r="L58" s="27"/>
      <c r="M58" s="27"/>
      <c r="N58" s="27"/>
      <c r="O58" s="25"/>
    </row>
    <row r="59" spans="1:15" s="10" customFormat="1" ht="11.4" customHeight="1" x14ac:dyDescent="0.2">
      <c r="A59" s="10" t="s">
        <v>6</v>
      </c>
      <c r="B59" s="29">
        <f>'Total Firma'!$E$7</f>
        <v>5.2999999999999999E-2</v>
      </c>
      <c r="C59" s="25">
        <f t="shared" ref="C59:N59" si="19">ROUND(SUM(C77*$B59)*-1*2,1)/2</f>
        <v>0</v>
      </c>
      <c r="D59" s="25">
        <f t="shared" si="19"/>
        <v>0</v>
      </c>
      <c r="E59" s="25">
        <f t="shared" si="19"/>
        <v>0</v>
      </c>
      <c r="F59" s="25">
        <f t="shared" si="19"/>
        <v>0</v>
      </c>
      <c r="G59" s="25">
        <f t="shared" si="19"/>
        <v>0</v>
      </c>
      <c r="H59" s="25">
        <f t="shared" si="19"/>
        <v>0</v>
      </c>
      <c r="I59" s="25">
        <f t="shared" si="19"/>
        <v>0</v>
      </c>
      <c r="J59" s="25">
        <f t="shared" si="19"/>
        <v>0</v>
      </c>
      <c r="K59" s="25">
        <f t="shared" si="19"/>
        <v>0</v>
      </c>
      <c r="L59" s="25">
        <f t="shared" si="19"/>
        <v>0</v>
      </c>
      <c r="M59" s="25">
        <f t="shared" si="19"/>
        <v>0</v>
      </c>
      <c r="N59" s="25">
        <f t="shared" si="19"/>
        <v>0</v>
      </c>
      <c r="O59" s="25">
        <f t="shared" ref="O59:O67" si="20">SUM(C59:N59)</f>
        <v>0</v>
      </c>
    </row>
    <row r="60" spans="1:15" s="10" customFormat="1" ht="11.4" customHeight="1" x14ac:dyDescent="0.2">
      <c r="A60" s="10" t="s">
        <v>48</v>
      </c>
      <c r="B60" s="29">
        <f>'Total Firma'!$H$7</f>
        <v>1.0999999999999999E-2</v>
      </c>
      <c r="C60" s="25">
        <f t="shared" ref="C60:N60" si="21">ROUND(SUM(C78*$B60)*-1*2,1)/2</f>
        <v>0</v>
      </c>
      <c r="D60" s="25">
        <f t="shared" si="21"/>
        <v>0</v>
      </c>
      <c r="E60" s="25">
        <f t="shared" si="21"/>
        <v>0</v>
      </c>
      <c r="F60" s="25">
        <f t="shared" si="21"/>
        <v>0</v>
      </c>
      <c r="G60" s="25">
        <f t="shared" si="21"/>
        <v>0</v>
      </c>
      <c r="H60" s="25">
        <f t="shared" si="21"/>
        <v>0</v>
      </c>
      <c r="I60" s="25">
        <f t="shared" si="21"/>
        <v>0</v>
      </c>
      <c r="J60" s="25">
        <f t="shared" si="21"/>
        <v>0</v>
      </c>
      <c r="K60" s="25">
        <f t="shared" si="21"/>
        <v>0</v>
      </c>
      <c r="L60" s="25">
        <f t="shared" si="21"/>
        <v>0</v>
      </c>
      <c r="M60" s="25">
        <f t="shared" si="21"/>
        <v>0</v>
      </c>
      <c r="N60" s="25">
        <f t="shared" si="21"/>
        <v>0</v>
      </c>
      <c r="O60" s="25">
        <f t="shared" si="20"/>
        <v>0</v>
      </c>
    </row>
    <row r="61" spans="1:15" s="10" customFormat="1" ht="11.4" customHeight="1" x14ac:dyDescent="0.2">
      <c r="A61" s="10" t="s">
        <v>55</v>
      </c>
      <c r="B61" s="56">
        <f>'Total Firma'!$I$7</f>
        <v>5.0000000000000001E-3</v>
      </c>
      <c r="C61" s="25">
        <f t="shared" ref="C61:N61" si="22">ROUND(SUM(C79*$B61)*-1*2,1)/2</f>
        <v>0</v>
      </c>
      <c r="D61" s="25">
        <f t="shared" si="22"/>
        <v>0</v>
      </c>
      <c r="E61" s="25">
        <f t="shared" si="22"/>
        <v>0</v>
      </c>
      <c r="F61" s="25">
        <f t="shared" si="22"/>
        <v>0</v>
      </c>
      <c r="G61" s="25">
        <f t="shared" si="22"/>
        <v>0</v>
      </c>
      <c r="H61" s="25">
        <f t="shared" si="22"/>
        <v>0</v>
      </c>
      <c r="I61" s="25">
        <f t="shared" si="22"/>
        <v>0</v>
      </c>
      <c r="J61" s="25">
        <f t="shared" si="22"/>
        <v>0</v>
      </c>
      <c r="K61" s="25">
        <f t="shared" si="22"/>
        <v>0</v>
      </c>
      <c r="L61" s="25">
        <f t="shared" si="22"/>
        <v>0</v>
      </c>
      <c r="M61" s="25">
        <f t="shared" si="22"/>
        <v>0</v>
      </c>
      <c r="N61" s="25">
        <f t="shared" si="22"/>
        <v>0</v>
      </c>
      <c r="O61" s="25">
        <f t="shared" si="20"/>
        <v>0</v>
      </c>
    </row>
    <row r="62" spans="1:15" s="10" customFormat="1" ht="11.4" customHeight="1" x14ac:dyDescent="0.2">
      <c r="A62" s="10" t="s">
        <v>7</v>
      </c>
      <c r="B62" s="26"/>
      <c r="C62" s="30">
        <v>0</v>
      </c>
      <c r="D62" s="30">
        <v>0</v>
      </c>
      <c r="E62" s="30">
        <v>0</v>
      </c>
      <c r="F62" s="30">
        <v>0</v>
      </c>
      <c r="G62" s="30">
        <v>0</v>
      </c>
      <c r="H62" s="30">
        <v>0</v>
      </c>
      <c r="I62" s="30">
        <v>0</v>
      </c>
      <c r="J62" s="30">
        <v>0</v>
      </c>
      <c r="K62" s="30">
        <v>0</v>
      </c>
      <c r="L62" s="30">
        <v>0</v>
      </c>
      <c r="M62" s="30">
        <v>0</v>
      </c>
      <c r="N62" s="30">
        <v>0</v>
      </c>
      <c r="O62" s="25">
        <f t="shared" si="20"/>
        <v>0</v>
      </c>
    </row>
    <row r="63" spans="1:15" s="10" customFormat="1" ht="11.4" customHeight="1" x14ac:dyDescent="0.2">
      <c r="A63" s="10" t="s">
        <v>43</v>
      </c>
      <c r="B63" s="29">
        <f>IF($C$8="M",'Total Firma'!$K$8,'Total Firma'!$K$7)</f>
        <v>0</v>
      </c>
      <c r="C63" s="25">
        <f t="shared" ref="C63:N63" si="23">ROUND(SUM(C81*$B63)*-1*2,1)/2</f>
        <v>0</v>
      </c>
      <c r="D63" s="25">
        <f t="shared" si="23"/>
        <v>0</v>
      </c>
      <c r="E63" s="25">
        <f t="shared" si="23"/>
        <v>0</v>
      </c>
      <c r="F63" s="25">
        <f t="shared" si="23"/>
        <v>0</v>
      </c>
      <c r="G63" s="25">
        <f t="shared" si="23"/>
        <v>0</v>
      </c>
      <c r="H63" s="25">
        <f t="shared" si="23"/>
        <v>0</v>
      </c>
      <c r="I63" s="25">
        <f t="shared" si="23"/>
        <v>0</v>
      </c>
      <c r="J63" s="25">
        <f t="shared" si="23"/>
        <v>0</v>
      </c>
      <c r="K63" s="25">
        <f t="shared" si="23"/>
        <v>0</v>
      </c>
      <c r="L63" s="25">
        <f t="shared" si="23"/>
        <v>0</v>
      </c>
      <c r="M63" s="25">
        <f t="shared" si="23"/>
        <v>0</v>
      </c>
      <c r="N63" s="25">
        <f t="shared" si="23"/>
        <v>0</v>
      </c>
      <c r="O63" s="25">
        <f t="shared" si="20"/>
        <v>0</v>
      </c>
    </row>
    <row r="64" spans="1:15" s="10" customFormat="1" ht="11.4" customHeight="1" x14ac:dyDescent="0.2">
      <c r="A64" s="10" t="s">
        <v>149</v>
      </c>
      <c r="B64" s="29">
        <f>IF($C$8="M",'Total Firma'!$L$8,'Total Firma'!$L$7)</f>
        <v>0</v>
      </c>
      <c r="C64" s="25">
        <f t="shared" ref="C64:N64" si="24">ROUND(SUM(C82*$B64)*-1*2,1)/2</f>
        <v>0</v>
      </c>
      <c r="D64" s="25">
        <f t="shared" si="24"/>
        <v>0</v>
      </c>
      <c r="E64" s="25">
        <f t="shared" si="24"/>
        <v>0</v>
      </c>
      <c r="F64" s="25">
        <f t="shared" si="24"/>
        <v>0</v>
      </c>
      <c r="G64" s="25">
        <f t="shared" si="24"/>
        <v>0</v>
      </c>
      <c r="H64" s="25">
        <f t="shared" si="24"/>
        <v>0</v>
      </c>
      <c r="I64" s="25">
        <f t="shared" si="24"/>
        <v>0</v>
      </c>
      <c r="J64" s="25">
        <f t="shared" si="24"/>
        <v>0</v>
      </c>
      <c r="K64" s="25">
        <f t="shared" si="24"/>
        <v>0</v>
      </c>
      <c r="L64" s="25">
        <f t="shared" si="24"/>
        <v>0</v>
      </c>
      <c r="M64" s="25">
        <f t="shared" si="24"/>
        <v>0</v>
      </c>
      <c r="N64" s="25">
        <f t="shared" si="24"/>
        <v>0</v>
      </c>
      <c r="O64" s="25">
        <f t="shared" si="20"/>
        <v>0</v>
      </c>
    </row>
    <row r="65" spans="1:15" s="10" customFormat="1" ht="11.4" customHeight="1" x14ac:dyDescent="0.2">
      <c r="A65" s="10" t="s">
        <v>9</v>
      </c>
      <c r="B65" s="29">
        <f>IF($C$8="M",'Total Firma'!M$8,'Total Firma'!M$7)</f>
        <v>0</v>
      </c>
      <c r="C65" s="25">
        <f t="shared" ref="C65:N65" si="25">ROUND(SUM(C83*$B65)*-1*2,1)/2</f>
        <v>0</v>
      </c>
      <c r="D65" s="25">
        <f t="shared" si="25"/>
        <v>0</v>
      </c>
      <c r="E65" s="25">
        <f t="shared" si="25"/>
        <v>0</v>
      </c>
      <c r="F65" s="25">
        <f t="shared" si="25"/>
        <v>0</v>
      </c>
      <c r="G65" s="25">
        <f t="shared" si="25"/>
        <v>0</v>
      </c>
      <c r="H65" s="25">
        <f t="shared" si="25"/>
        <v>0</v>
      </c>
      <c r="I65" s="25">
        <f t="shared" si="25"/>
        <v>0</v>
      </c>
      <c r="J65" s="25">
        <f t="shared" si="25"/>
        <v>0</v>
      </c>
      <c r="K65" s="25">
        <f t="shared" si="25"/>
        <v>0</v>
      </c>
      <c r="L65" s="25">
        <f t="shared" si="25"/>
        <v>0</v>
      </c>
      <c r="M65" s="25">
        <f t="shared" si="25"/>
        <v>0</v>
      </c>
      <c r="N65" s="25">
        <f t="shared" si="25"/>
        <v>0</v>
      </c>
      <c r="O65" s="25">
        <f t="shared" si="20"/>
        <v>0</v>
      </c>
    </row>
    <row r="66" spans="1:15" s="10" customFormat="1" ht="11.4" customHeight="1" x14ac:dyDescent="0.2">
      <c r="A66" s="10" t="s">
        <v>10</v>
      </c>
      <c r="B66" s="26"/>
      <c r="C66" s="30">
        <v>0</v>
      </c>
      <c r="D66" s="30">
        <v>0</v>
      </c>
      <c r="E66" s="30">
        <v>0</v>
      </c>
      <c r="F66" s="30">
        <v>0</v>
      </c>
      <c r="G66" s="30">
        <v>0</v>
      </c>
      <c r="H66" s="30">
        <v>0</v>
      </c>
      <c r="I66" s="30">
        <v>0</v>
      </c>
      <c r="J66" s="30">
        <v>0</v>
      </c>
      <c r="K66" s="30">
        <v>0</v>
      </c>
      <c r="L66" s="30">
        <v>0</v>
      </c>
      <c r="M66" s="30">
        <v>0</v>
      </c>
      <c r="N66" s="30">
        <v>0</v>
      </c>
      <c r="O66" s="25">
        <f t="shared" si="20"/>
        <v>0</v>
      </c>
    </row>
    <row r="67" spans="1:15" s="10" customFormat="1" ht="11.4" customHeight="1" x14ac:dyDescent="0.2">
      <c r="A67" s="10" t="s">
        <v>11</v>
      </c>
      <c r="B67" s="26"/>
      <c r="C67" s="30">
        <v>0</v>
      </c>
      <c r="D67" s="30">
        <v>0</v>
      </c>
      <c r="E67" s="30">
        <v>0</v>
      </c>
      <c r="F67" s="30">
        <v>0</v>
      </c>
      <c r="G67" s="30">
        <v>0</v>
      </c>
      <c r="H67" s="30">
        <v>0</v>
      </c>
      <c r="I67" s="30">
        <v>0</v>
      </c>
      <c r="J67" s="30">
        <v>0</v>
      </c>
      <c r="K67" s="30">
        <v>0</v>
      </c>
      <c r="L67" s="30">
        <v>0</v>
      </c>
      <c r="M67" s="30">
        <v>0</v>
      </c>
      <c r="N67" s="30">
        <v>0</v>
      </c>
      <c r="O67" s="25">
        <f t="shared" si="20"/>
        <v>0</v>
      </c>
    </row>
    <row r="68" spans="1:15" s="9" customFormat="1" ht="11.4" customHeight="1" x14ac:dyDescent="0.25">
      <c r="A68" s="9" t="s">
        <v>56</v>
      </c>
      <c r="B68" s="26"/>
      <c r="C68" s="28">
        <f t="shared" ref="C68:N68" si="26">SUM(C57:C67)</f>
        <v>0</v>
      </c>
      <c r="D68" s="28">
        <f t="shared" si="26"/>
        <v>0</v>
      </c>
      <c r="E68" s="28">
        <f t="shared" si="26"/>
        <v>0</v>
      </c>
      <c r="F68" s="28">
        <f t="shared" si="26"/>
        <v>0</v>
      </c>
      <c r="G68" s="28">
        <f t="shared" si="26"/>
        <v>0</v>
      </c>
      <c r="H68" s="28">
        <f t="shared" si="26"/>
        <v>0</v>
      </c>
      <c r="I68" s="28">
        <f t="shared" si="26"/>
        <v>0</v>
      </c>
      <c r="J68" s="28">
        <f t="shared" si="26"/>
        <v>0</v>
      </c>
      <c r="K68" s="28">
        <f t="shared" si="26"/>
        <v>0</v>
      </c>
      <c r="L68" s="28">
        <f t="shared" si="26"/>
        <v>0</v>
      </c>
      <c r="M68" s="28">
        <f t="shared" si="26"/>
        <v>0</v>
      </c>
      <c r="N68" s="28">
        <f t="shared" si="26"/>
        <v>0</v>
      </c>
      <c r="O68" s="28">
        <f>SUM(C68:N68)</f>
        <v>0</v>
      </c>
    </row>
    <row r="69" spans="1:15" s="10" customFormat="1" ht="6" customHeight="1" x14ac:dyDescent="0.25">
      <c r="A69" s="9"/>
      <c r="B69" s="26"/>
      <c r="C69" s="27"/>
      <c r="D69" s="27"/>
      <c r="E69" s="27"/>
      <c r="F69" s="27"/>
      <c r="G69" s="27"/>
      <c r="H69" s="27"/>
      <c r="I69" s="27"/>
      <c r="J69" s="27"/>
      <c r="K69" s="27"/>
      <c r="L69" s="27"/>
      <c r="M69" s="27"/>
      <c r="N69" s="27"/>
      <c r="O69" s="25"/>
    </row>
    <row r="70" spans="1:15" s="10" customFormat="1" ht="11.4" customHeight="1" x14ac:dyDescent="0.2">
      <c r="A70" s="10" t="s">
        <v>1</v>
      </c>
      <c r="B70" s="26"/>
      <c r="C70" s="30">
        <v>0</v>
      </c>
      <c r="D70" s="30">
        <v>0</v>
      </c>
      <c r="E70" s="30">
        <v>0</v>
      </c>
      <c r="F70" s="30">
        <v>0</v>
      </c>
      <c r="G70" s="30">
        <v>0</v>
      </c>
      <c r="H70" s="30">
        <v>0</v>
      </c>
      <c r="I70" s="30">
        <v>0</v>
      </c>
      <c r="J70" s="30">
        <v>0</v>
      </c>
      <c r="K70" s="30">
        <v>0</v>
      </c>
      <c r="L70" s="30">
        <v>0</v>
      </c>
      <c r="M70" s="30">
        <v>0</v>
      </c>
      <c r="N70" s="30">
        <v>0</v>
      </c>
      <c r="O70" s="25">
        <f>SUM(C70:N70)</f>
        <v>0</v>
      </c>
    </row>
    <row r="71" spans="1:15" s="9" customFormat="1" ht="11.4" customHeight="1" x14ac:dyDescent="0.25">
      <c r="A71" s="9" t="s">
        <v>38</v>
      </c>
      <c r="B71" s="26"/>
      <c r="C71" s="28">
        <f t="shared" ref="C71:N71" si="27">SUM(C68:C70)</f>
        <v>0</v>
      </c>
      <c r="D71" s="28">
        <f t="shared" si="27"/>
        <v>0</v>
      </c>
      <c r="E71" s="28">
        <f t="shared" si="27"/>
        <v>0</v>
      </c>
      <c r="F71" s="28">
        <f t="shared" si="27"/>
        <v>0</v>
      </c>
      <c r="G71" s="28">
        <f t="shared" si="27"/>
        <v>0</v>
      </c>
      <c r="H71" s="28">
        <f t="shared" si="27"/>
        <v>0</v>
      </c>
      <c r="I71" s="28">
        <f t="shared" si="27"/>
        <v>0</v>
      </c>
      <c r="J71" s="28">
        <f t="shared" si="27"/>
        <v>0</v>
      </c>
      <c r="K71" s="28">
        <f t="shared" si="27"/>
        <v>0</v>
      </c>
      <c r="L71" s="28">
        <f t="shared" si="27"/>
        <v>0</v>
      </c>
      <c r="M71" s="28">
        <f t="shared" si="27"/>
        <v>0</v>
      </c>
      <c r="N71" s="28">
        <f t="shared" si="27"/>
        <v>0</v>
      </c>
      <c r="O71" s="28">
        <f>SUM(C71:N71)</f>
        <v>0</v>
      </c>
    </row>
    <row r="72" spans="1:15" s="10" customFormat="1" ht="6" customHeight="1" x14ac:dyDescent="0.2">
      <c r="B72" s="26"/>
      <c r="C72" s="27"/>
      <c r="D72" s="27"/>
      <c r="E72" s="27"/>
      <c r="F72" s="27"/>
      <c r="G72" s="27"/>
      <c r="H72" s="27"/>
      <c r="I72" s="27"/>
      <c r="J72" s="27"/>
      <c r="K72" s="27"/>
      <c r="L72" s="27"/>
      <c r="M72" s="27"/>
      <c r="N72" s="27"/>
      <c r="O72" s="25"/>
    </row>
    <row r="73" spans="1:15" s="10" customFormat="1" ht="11.4" customHeight="1" x14ac:dyDescent="0.2">
      <c r="A73" s="10" t="s">
        <v>39</v>
      </c>
      <c r="B73" s="26"/>
      <c r="C73" s="30">
        <v>0</v>
      </c>
      <c r="D73" s="30">
        <v>0</v>
      </c>
      <c r="E73" s="30">
        <v>0</v>
      </c>
      <c r="F73" s="30">
        <v>0</v>
      </c>
      <c r="G73" s="30">
        <v>0</v>
      </c>
      <c r="H73" s="30">
        <v>0</v>
      </c>
      <c r="I73" s="30">
        <v>0</v>
      </c>
      <c r="J73" s="30">
        <v>0</v>
      </c>
      <c r="K73" s="30">
        <v>0</v>
      </c>
      <c r="L73" s="30">
        <v>0</v>
      </c>
      <c r="M73" s="30">
        <v>0</v>
      </c>
      <c r="N73" s="30">
        <v>0</v>
      </c>
      <c r="O73" s="25">
        <f>SUM(C73:N73)</f>
        <v>0</v>
      </c>
    </row>
    <row r="74" spans="1:15" s="9" customFormat="1" ht="11.4" customHeight="1" x14ac:dyDescent="0.25">
      <c r="A74" s="9" t="s">
        <v>40</v>
      </c>
      <c r="B74" s="26"/>
      <c r="C74" s="28">
        <f>SUM(C71-C73)</f>
        <v>0</v>
      </c>
      <c r="D74" s="28">
        <f t="shared" ref="D74:N74" si="28">SUM(D71-D73)</f>
        <v>0</v>
      </c>
      <c r="E74" s="28">
        <f t="shared" si="28"/>
        <v>0</v>
      </c>
      <c r="F74" s="28">
        <f t="shared" si="28"/>
        <v>0</v>
      </c>
      <c r="G74" s="28">
        <f t="shared" si="28"/>
        <v>0</v>
      </c>
      <c r="H74" s="28">
        <f t="shared" si="28"/>
        <v>0</v>
      </c>
      <c r="I74" s="28">
        <f t="shared" si="28"/>
        <v>0</v>
      </c>
      <c r="J74" s="28">
        <f t="shared" si="28"/>
        <v>0</v>
      </c>
      <c r="K74" s="28">
        <f t="shared" si="28"/>
        <v>0</v>
      </c>
      <c r="L74" s="28">
        <f t="shared" si="28"/>
        <v>0</v>
      </c>
      <c r="M74" s="28">
        <f t="shared" si="28"/>
        <v>0</v>
      </c>
      <c r="N74" s="28">
        <f t="shared" si="28"/>
        <v>0</v>
      </c>
      <c r="O74" s="28">
        <f>SUM(C74:N74)</f>
        <v>0</v>
      </c>
    </row>
    <row r="75" spans="1:15" s="10" customFormat="1" ht="11.4" x14ac:dyDescent="0.2">
      <c r="B75" s="26"/>
      <c r="C75" s="12"/>
      <c r="D75" s="12"/>
      <c r="E75" s="12"/>
      <c r="F75" s="12"/>
      <c r="G75" s="12"/>
      <c r="H75" s="12"/>
      <c r="I75" s="12"/>
      <c r="J75" s="12"/>
      <c r="K75" s="12"/>
      <c r="L75" s="12"/>
      <c r="M75" s="12"/>
      <c r="N75" s="12"/>
      <c r="O75" s="12"/>
    </row>
    <row r="76" spans="1:15" s="10" customFormat="1" ht="11.4" hidden="1" outlineLevel="1" x14ac:dyDescent="0.2">
      <c r="A76" s="114" t="s">
        <v>150</v>
      </c>
      <c r="C76" s="12"/>
      <c r="D76" s="12"/>
      <c r="E76" s="12"/>
      <c r="F76" s="12"/>
      <c r="G76" s="12"/>
      <c r="H76" s="12"/>
      <c r="I76" s="12"/>
      <c r="J76" s="12"/>
      <c r="K76" s="12"/>
      <c r="L76" s="12"/>
      <c r="M76" s="12"/>
      <c r="N76" s="12"/>
      <c r="O76" s="12"/>
    </row>
    <row r="77" spans="1:15" s="9" customFormat="1" ht="11.4" hidden="1" customHeight="1" outlineLevel="1" x14ac:dyDescent="0.25">
      <c r="A77" s="9" t="s">
        <v>63</v>
      </c>
      <c r="B77" s="26"/>
      <c r="C77" s="28">
        <f t="shared" ref="C77:N77" si="29">C39</f>
        <v>0</v>
      </c>
      <c r="D77" s="28">
        <f t="shared" si="29"/>
        <v>0</v>
      </c>
      <c r="E77" s="28">
        <f t="shared" si="29"/>
        <v>0</v>
      </c>
      <c r="F77" s="28">
        <f t="shared" si="29"/>
        <v>0</v>
      </c>
      <c r="G77" s="28">
        <f t="shared" si="29"/>
        <v>0</v>
      </c>
      <c r="H77" s="28">
        <f t="shared" si="29"/>
        <v>0</v>
      </c>
      <c r="I77" s="28">
        <f t="shared" si="29"/>
        <v>0</v>
      </c>
      <c r="J77" s="28">
        <f t="shared" si="29"/>
        <v>0</v>
      </c>
      <c r="K77" s="28">
        <f t="shared" si="29"/>
        <v>0</v>
      </c>
      <c r="L77" s="28">
        <f t="shared" si="29"/>
        <v>0</v>
      </c>
      <c r="M77" s="28">
        <f t="shared" si="29"/>
        <v>0</v>
      </c>
      <c r="N77" s="28">
        <f t="shared" si="29"/>
        <v>0</v>
      </c>
      <c r="O77" s="28">
        <f>SUM(C77:N77)</f>
        <v>0</v>
      </c>
    </row>
    <row r="78" spans="1:15" s="9" customFormat="1" ht="11.4" hidden="1" customHeight="1" outlineLevel="1" x14ac:dyDescent="0.25">
      <c r="A78" s="9" t="s">
        <v>64</v>
      </c>
      <c r="B78" s="26"/>
      <c r="C78" s="28">
        <f t="shared" ref="C78:N78" si="30">C42</f>
        <v>0</v>
      </c>
      <c r="D78" s="28">
        <f t="shared" si="30"/>
        <v>0</v>
      </c>
      <c r="E78" s="28">
        <f t="shared" si="30"/>
        <v>0</v>
      </c>
      <c r="F78" s="28">
        <f t="shared" si="30"/>
        <v>0</v>
      </c>
      <c r="G78" s="28">
        <f t="shared" si="30"/>
        <v>0</v>
      </c>
      <c r="H78" s="28">
        <f t="shared" si="30"/>
        <v>0</v>
      </c>
      <c r="I78" s="28">
        <f t="shared" si="30"/>
        <v>0</v>
      </c>
      <c r="J78" s="28">
        <f t="shared" si="30"/>
        <v>0</v>
      </c>
      <c r="K78" s="28">
        <f t="shared" si="30"/>
        <v>0</v>
      </c>
      <c r="L78" s="28">
        <f t="shared" si="30"/>
        <v>0</v>
      </c>
      <c r="M78" s="28">
        <f t="shared" si="30"/>
        <v>0</v>
      </c>
      <c r="N78" s="28">
        <f t="shared" si="30"/>
        <v>0</v>
      </c>
      <c r="O78" s="28">
        <f>SUM(C78:N78)</f>
        <v>0</v>
      </c>
    </row>
    <row r="79" spans="1:15" s="9" customFormat="1" ht="11.4" hidden="1" customHeight="1" outlineLevel="1" x14ac:dyDescent="0.25">
      <c r="A79" s="9" t="s">
        <v>78</v>
      </c>
      <c r="B79" s="26"/>
      <c r="C79" s="28">
        <f t="shared" ref="C79:N79" si="31">C43</f>
        <v>0</v>
      </c>
      <c r="D79" s="28">
        <f t="shared" si="31"/>
        <v>0</v>
      </c>
      <c r="E79" s="28">
        <f t="shared" si="31"/>
        <v>0</v>
      </c>
      <c r="F79" s="28">
        <f t="shared" si="31"/>
        <v>0</v>
      </c>
      <c r="G79" s="28">
        <f t="shared" si="31"/>
        <v>0</v>
      </c>
      <c r="H79" s="28">
        <f t="shared" si="31"/>
        <v>0</v>
      </c>
      <c r="I79" s="28">
        <f t="shared" si="31"/>
        <v>0</v>
      </c>
      <c r="J79" s="28">
        <f t="shared" si="31"/>
        <v>0</v>
      </c>
      <c r="K79" s="28">
        <f t="shared" si="31"/>
        <v>0</v>
      </c>
      <c r="L79" s="28">
        <f t="shared" si="31"/>
        <v>0</v>
      </c>
      <c r="M79" s="28">
        <f t="shared" si="31"/>
        <v>0</v>
      </c>
      <c r="N79" s="28">
        <f t="shared" si="31"/>
        <v>0</v>
      </c>
      <c r="O79" s="28">
        <f>SUM(C79:N79)</f>
        <v>0</v>
      </c>
    </row>
    <row r="80" spans="1:15" s="10" customFormat="1" ht="11.4" hidden="1" customHeight="1" outlineLevel="1" x14ac:dyDescent="0.2">
      <c r="A80" s="57" t="s">
        <v>80</v>
      </c>
      <c r="B80" s="59"/>
      <c r="C80" s="59"/>
      <c r="D80" s="59"/>
      <c r="E80" s="59"/>
      <c r="F80" s="59"/>
      <c r="G80" s="59"/>
      <c r="H80" s="59"/>
      <c r="I80" s="59"/>
      <c r="J80" s="59"/>
      <c r="K80" s="59"/>
      <c r="L80" s="59"/>
      <c r="M80" s="59"/>
      <c r="N80" s="59"/>
      <c r="O80" s="59"/>
    </row>
    <row r="81" spans="1:15" s="9" customFormat="1" ht="11.4" hidden="1" customHeight="1" outlineLevel="1" x14ac:dyDescent="0.25">
      <c r="A81" s="9" t="s">
        <v>66</v>
      </c>
      <c r="B81" s="26"/>
      <c r="C81" s="28">
        <f t="shared" ref="C81:N81" si="32">C48</f>
        <v>0</v>
      </c>
      <c r="D81" s="28">
        <f t="shared" si="32"/>
        <v>0</v>
      </c>
      <c r="E81" s="28">
        <f t="shared" si="32"/>
        <v>0</v>
      </c>
      <c r="F81" s="28">
        <f t="shared" si="32"/>
        <v>0</v>
      </c>
      <c r="G81" s="28">
        <f t="shared" si="32"/>
        <v>0</v>
      </c>
      <c r="H81" s="28">
        <f t="shared" si="32"/>
        <v>0</v>
      </c>
      <c r="I81" s="28">
        <f t="shared" si="32"/>
        <v>0</v>
      </c>
      <c r="J81" s="28">
        <f t="shared" si="32"/>
        <v>0</v>
      </c>
      <c r="K81" s="28">
        <f t="shared" si="32"/>
        <v>0</v>
      </c>
      <c r="L81" s="28">
        <f t="shared" si="32"/>
        <v>0</v>
      </c>
      <c r="M81" s="28">
        <f t="shared" si="32"/>
        <v>0</v>
      </c>
      <c r="N81" s="28">
        <f t="shared" si="32"/>
        <v>0</v>
      </c>
      <c r="O81" s="28">
        <f>SUM(C81:N81)</f>
        <v>0</v>
      </c>
    </row>
    <row r="82" spans="1:15" s="9" customFormat="1" ht="11.4" hidden="1" customHeight="1" outlineLevel="1" x14ac:dyDescent="0.25">
      <c r="A82" s="9" t="s">
        <v>67</v>
      </c>
      <c r="B82" s="26"/>
      <c r="C82" s="28">
        <f t="shared" ref="C82:N82" si="33">C49</f>
        <v>0</v>
      </c>
      <c r="D82" s="28">
        <f t="shared" si="33"/>
        <v>0</v>
      </c>
      <c r="E82" s="28">
        <f t="shared" si="33"/>
        <v>0</v>
      </c>
      <c r="F82" s="28">
        <f t="shared" si="33"/>
        <v>0</v>
      </c>
      <c r="G82" s="28">
        <f t="shared" si="33"/>
        <v>0</v>
      </c>
      <c r="H82" s="28">
        <f t="shared" si="33"/>
        <v>0</v>
      </c>
      <c r="I82" s="28">
        <f t="shared" si="33"/>
        <v>0</v>
      </c>
      <c r="J82" s="28">
        <f t="shared" si="33"/>
        <v>0</v>
      </c>
      <c r="K82" s="28">
        <f t="shared" si="33"/>
        <v>0</v>
      </c>
      <c r="L82" s="28">
        <f t="shared" si="33"/>
        <v>0</v>
      </c>
      <c r="M82" s="28">
        <f t="shared" si="33"/>
        <v>0</v>
      </c>
      <c r="N82" s="28">
        <f t="shared" si="33"/>
        <v>0</v>
      </c>
      <c r="O82" s="28">
        <f>SUM(C82:N82)</f>
        <v>0</v>
      </c>
    </row>
    <row r="83" spans="1:15" s="9" customFormat="1" ht="11.4" hidden="1" customHeight="1" outlineLevel="1" x14ac:dyDescent="0.25">
      <c r="A83" s="9" t="s">
        <v>77</v>
      </c>
      <c r="B83" s="26"/>
      <c r="C83" s="28">
        <f t="shared" ref="C83:N83" si="34">C53</f>
        <v>0</v>
      </c>
      <c r="D83" s="28">
        <f t="shared" si="34"/>
        <v>0</v>
      </c>
      <c r="E83" s="28">
        <f t="shared" si="34"/>
        <v>0</v>
      </c>
      <c r="F83" s="28">
        <f t="shared" si="34"/>
        <v>0</v>
      </c>
      <c r="G83" s="28">
        <f t="shared" si="34"/>
        <v>0</v>
      </c>
      <c r="H83" s="28">
        <f t="shared" si="34"/>
        <v>0</v>
      </c>
      <c r="I83" s="28">
        <f t="shared" si="34"/>
        <v>0</v>
      </c>
      <c r="J83" s="28">
        <f t="shared" si="34"/>
        <v>0</v>
      </c>
      <c r="K83" s="28">
        <f t="shared" si="34"/>
        <v>0</v>
      </c>
      <c r="L83" s="28">
        <f t="shared" si="34"/>
        <v>0</v>
      </c>
      <c r="M83" s="28">
        <f t="shared" si="34"/>
        <v>0</v>
      </c>
      <c r="N83" s="28">
        <f t="shared" si="34"/>
        <v>0</v>
      </c>
      <c r="O83" s="28">
        <f>SUM(C83:N83)</f>
        <v>0</v>
      </c>
    </row>
    <row r="84" spans="1:15" collapsed="1" x14ac:dyDescent="0.2"/>
  </sheetData>
  <sheetProtection password="C963" sheet="1" objects="1" scenarios="1" selectLockedCells="1"/>
  <mergeCells count="19">
    <mergeCell ref="C9:D9"/>
    <mergeCell ref="A10:O10"/>
    <mergeCell ref="C7:D7"/>
    <mergeCell ref="F7:G7"/>
    <mergeCell ref="H7:I7"/>
    <mergeCell ref="J7:K7"/>
    <mergeCell ref="M7:O7"/>
    <mergeCell ref="C8:D8"/>
    <mergeCell ref="F8:G8"/>
    <mergeCell ref="H8:I8"/>
    <mergeCell ref="J8:K8"/>
    <mergeCell ref="M8:O8"/>
    <mergeCell ref="C5:D5"/>
    <mergeCell ref="M5:O5"/>
    <mergeCell ref="C6:D6"/>
    <mergeCell ref="F6:G6"/>
    <mergeCell ref="H6:I6"/>
    <mergeCell ref="J6:K6"/>
    <mergeCell ref="M6:O6"/>
  </mergeCells>
  <dataValidations count="1">
    <dataValidation type="list" allowBlank="1" showInputMessage="1" showErrorMessage="1" sqref="C8:D8" xr:uid="{00000000-0002-0000-0A00-000000000000}">
      <formula1>Geschlecht</formula1>
    </dataValidation>
  </dataValidations>
  <printOptions horizontalCentered="1"/>
  <pageMargins left="0.19685039370078741" right="0.19685039370078741" top="0.19685039370078741" bottom="0.6692913385826772" header="0.51181102362204722" footer="0.51181102362204722"/>
  <pageSetup paperSize="9" scale="75" orientation="landscape" r:id="rId1"/>
  <headerFooter>
    <oddFooter>&amp;L&amp;"Arial,Standard"Dies ist eine Vorlage der FI-Partner GmbH. Haben Sie noch Fragen? Wir helfen Ihnen gerne weiter. Kontaktieren Sie uns:
info@fi-partner.ch / Tel. +41 44 501 77 20</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3">
    <pageSetUpPr fitToPage="1"/>
  </sheetPr>
  <dimension ref="A1:O84"/>
  <sheetViews>
    <sheetView zoomScaleNormal="100" workbookViewId="0">
      <selection activeCell="C6" sqref="C6:D6"/>
    </sheetView>
  </sheetViews>
  <sheetFormatPr baseColWidth="10" defaultRowHeight="12.6" outlineLevelRow="1" x14ac:dyDescent="0.2"/>
  <cols>
    <col min="1" max="1" width="12.1796875" customWidth="1"/>
    <col min="2" max="2" width="6.1796875" customWidth="1"/>
    <col min="3" max="14" width="8.1796875" style="1" customWidth="1"/>
    <col min="15" max="15" width="9.1796875" style="1" customWidth="1"/>
  </cols>
  <sheetData>
    <row r="1" spans="1:15" ht="15.6" x14ac:dyDescent="0.3">
      <c r="A1" s="3" t="str">
        <f>'Total Firma'!A1</f>
        <v>Musterbeispiel GmbH</v>
      </c>
      <c r="B1" s="3"/>
      <c r="C1" s="82"/>
      <c r="D1"/>
      <c r="E1" s="4"/>
      <c r="F1" s="5"/>
      <c r="G1" s="4"/>
      <c r="H1"/>
      <c r="I1"/>
      <c r="J1"/>
      <c r="K1"/>
      <c r="L1"/>
      <c r="M1"/>
      <c r="N1"/>
      <c r="O1"/>
    </row>
    <row r="2" spans="1:15" s="2" customFormat="1" ht="15" x14ac:dyDescent="0.25">
      <c r="A2" s="6" t="str">
        <f>'Total Firma'!A2</f>
        <v>Beispielstrasse 1</v>
      </c>
      <c r="B2" s="6"/>
      <c r="C2" s="17"/>
      <c r="E2" s="18"/>
      <c r="F2" s="19"/>
      <c r="G2" s="18"/>
    </row>
    <row r="3" spans="1:15" s="2" customFormat="1" ht="15" x14ac:dyDescent="0.25">
      <c r="A3" s="6" t="str">
        <f>'Total Firma'!A3</f>
        <v>3000 Bern</v>
      </c>
      <c r="B3" s="6"/>
      <c r="C3" s="17"/>
      <c r="E3" s="18"/>
      <c r="F3" s="19"/>
      <c r="G3" s="18"/>
    </row>
    <row r="4" spans="1:15" s="7" customFormat="1" ht="13.2" x14ac:dyDescent="0.25">
      <c r="C4" s="81"/>
      <c r="D4" s="23"/>
      <c r="E4" s="15"/>
      <c r="F4" s="16"/>
      <c r="G4" s="15"/>
    </row>
    <row r="5" spans="1:15" s="7" customFormat="1" ht="13.2" x14ac:dyDescent="0.25">
      <c r="A5" s="7" t="s">
        <v>0</v>
      </c>
      <c r="C5" s="126">
        <f ca="1">'Total Firma'!G3</f>
        <v>44338</v>
      </c>
      <c r="D5" s="126"/>
      <c r="E5" s="24"/>
      <c r="F5" s="46" t="s">
        <v>14</v>
      </c>
      <c r="M5" s="132"/>
      <c r="N5" s="132"/>
      <c r="O5" s="132"/>
    </row>
    <row r="6" spans="1:15" s="7" customFormat="1" ht="13.2" x14ac:dyDescent="0.25">
      <c r="A6" s="7" t="s">
        <v>12</v>
      </c>
      <c r="C6" s="130"/>
      <c r="D6" s="130"/>
      <c r="E6" s="24"/>
      <c r="F6" s="128"/>
      <c r="G6" s="128"/>
      <c r="H6" s="128"/>
      <c r="I6" s="128"/>
      <c r="J6" s="128"/>
      <c r="K6" s="128"/>
      <c r="M6" s="132"/>
      <c r="N6" s="132"/>
      <c r="O6" s="132"/>
    </row>
    <row r="7" spans="1:15" s="7" customFormat="1" ht="13.2" x14ac:dyDescent="0.25">
      <c r="A7" s="7" t="s">
        <v>13</v>
      </c>
      <c r="C7" s="130"/>
      <c r="D7" s="130"/>
      <c r="E7" s="24"/>
      <c r="F7" s="128"/>
      <c r="G7" s="128"/>
      <c r="H7" s="128"/>
      <c r="I7" s="128"/>
      <c r="J7" s="128"/>
      <c r="K7" s="128"/>
      <c r="M7" s="132"/>
      <c r="N7" s="132"/>
      <c r="O7" s="132"/>
    </row>
    <row r="8" spans="1:15" s="7" customFormat="1" ht="13.2" x14ac:dyDescent="0.25">
      <c r="A8" s="7" t="s">
        <v>29</v>
      </c>
      <c r="C8" s="130"/>
      <c r="D8" s="130"/>
      <c r="E8" s="15"/>
      <c r="F8" s="128"/>
      <c r="G8" s="128"/>
      <c r="H8" s="128"/>
      <c r="I8" s="128"/>
      <c r="J8" s="128"/>
      <c r="K8" s="128"/>
      <c r="M8" s="132"/>
      <c r="N8" s="132"/>
      <c r="O8" s="132"/>
    </row>
    <row r="9" spans="1:15" s="7" customFormat="1" ht="13.2" x14ac:dyDescent="0.25">
      <c r="C9" s="131"/>
      <c r="D9" s="131"/>
      <c r="E9" s="15"/>
      <c r="F9" s="16"/>
      <c r="G9" s="15"/>
      <c r="M9" s="83"/>
      <c r="N9" s="83"/>
      <c r="O9" s="83"/>
    </row>
    <row r="10" spans="1:15" ht="18" x14ac:dyDescent="0.35">
      <c r="A10" s="129">
        <f>'Total Firma'!A10:O10</f>
        <v>44196</v>
      </c>
      <c r="B10" s="129"/>
      <c r="C10" s="129"/>
      <c r="D10" s="129"/>
      <c r="E10" s="129"/>
      <c r="F10" s="129"/>
      <c r="G10" s="129"/>
      <c r="H10" s="129"/>
      <c r="I10" s="129"/>
      <c r="J10" s="129"/>
      <c r="K10" s="129"/>
      <c r="L10" s="129"/>
      <c r="M10" s="129"/>
      <c r="N10" s="129"/>
      <c r="O10" s="129"/>
    </row>
    <row r="11" spans="1:15" s="10" customFormat="1" ht="11.4" customHeight="1" x14ac:dyDescent="0.2"/>
    <row r="12" spans="1:15" s="11" customFormat="1" ht="11.4" customHeight="1" x14ac:dyDescent="0.25">
      <c r="A12" s="9" t="s">
        <v>86</v>
      </c>
      <c r="B12" s="9" t="str">
        <f ca="1">RIGHT(CELL("Dateiname",A66),LEN(CELL("Dateiname",A66))-FIND("]",CELL("Dateiname",A66)))</f>
        <v>ML 09</v>
      </c>
      <c r="C12" s="9"/>
      <c r="D12" s="9"/>
      <c r="E12" s="9"/>
      <c r="F12" s="9"/>
      <c r="G12" s="9"/>
      <c r="H12" s="9"/>
      <c r="I12" s="9"/>
      <c r="J12" s="9"/>
      <c r="K12" s="9"/>
      <c r="L12" s="9"/>
      <c r="M12" s="9"/>
      <c r="N12" s="9"/>
      <c r="O12" s="9"/>
    </row>
    <row r="13" spans="1:15" s="10" customFormat="1" ht="6" customHeight="1" x14ac:dyDescent="0.2">
      <c r="C13" s="8"/>
      <c r="D13" s="8"/>
      <c r="E13" s="8"/>
      <c r="F13" s="8"/>
      <c r="G13" s="8"/>
      <c r="H13" s="8"/>
      <c r="I13" s="8"/>
      <c r="J13" s="8"/>
      <c r="K13" s="8"/>
      <c r="L13" s="8"/>
      <c r="M13" s="8"/>
      <c r="N13" s="8"/>
      <c r="O13" s="8"/>
    </row>
    <row r="14" spans="1:15" s="11" customFormat="1" ht="11.4" customHeight="1" x14ac:dyDescent="0.25">
      <c r="A14" s="9" t="s">
        <v>3</v>
      </c>
      <c r="B14" s="61">
        <f>C14-1</f>
        <v>44195</v>
      </c>
      <c r="C14" s="50">
        <f>'Total Firma'!A10</f>
        <v>44196</v>
      </c>
      <c r="D14" s="50">
        <f>EDATE(C14,1)</f>
        <v>44227</v>
      </c>
      <c r="E14" s="50">
        <f t="shared" ref="E14:N14" si="0">EDATE(D14,1)</f>
        <v>44255</v>
      </c>
      <c r="F14" s="50">
        <f t="shared" si="0"/>
        <v>44286</v>
      </c>
      <c r="G14" s="50">
        <f t="shared" si="0"/>
        <v>44316</v>
      </c>
      <c r="H14" s="50">
        <f t="shared" si="0"/>
        <v>44347</v>
      </c>
      <c r="I14" s="50">
        <f t="shared" si="0"/>
        <v>44377</v>
      </c>
      <c r="J14" s="50">
        <f t="shared" si="0"/>
        <v>44408</v>
      </c>
      <c r="K14" s="50">
        <f t="shared" si="0"/>
        <v>44439</v>
      </c>
      <c r="L14" s="50">
        <f t="shared" si="0"/>
        <v>44469</v>
      </c>
      <c r="M14" s="50">
        <f t="shared" si="0"/>
        <v>44500</v>
      </c>
      <c r="N14" s="50">
        <f t="shared" si="0"/>
        <v>44530</v>
      </c>
      <c r="O14" s="50" t="s">
        <v>2</v>
      </c>
    </row>
    <row r="15" spans="1:15" s="10" customFormat="1" ht="6" customHeight="1" x14ac:dyDescent="0.2">
      <c r="C15" s="8"/>
      <c r="D15" s="8"/>
      <c r="E15" s="8"/>
      <c r="F15" s="8"/>
      <c r="G15" s="8"/>
      <c r="H15" s="8"/>
      <c r="I15" s="8"/>
      <c r="J15" s="8"/>
      <c r="K15" s="8"/>
      <c r="L15" s="8"/>
      <c r="M15" s="8"/>
      <c r="N15" s="8"/>
      <c r="O15" s="8"/>
    </row>
    <row r="16" spans="1:15" s="10" customFormat="1" ht="11.4" hidden="1" customHeight="1" x14ac:dyDescent="0.2">
      <c r="A16" s="10" t="s">
        <v>69</v>
      </c>
      <c r="B16" s="84">
        <f>DATEDIF($C$7,B14,"M")/12</f>
        <v>120.91666666666667</v>
      </c>
      <c r="C16" s="84">
        <f t="shared" ref="C16:N16" si="1">DATEDIF($C$7,C14,"M")/12</f>
        <v>121</v>
      </c>
      <c r="D16" s="84">
        <f t="shared" si="1"/>
        <v>121.08333333333333</v>
      </c>
      <c r="E16" s="84">
        <f t="shared" si="1"/>
        <v>121.16666666666667</v>
      </c>
      <c r="F16" s="84">
        <f t="shared" si="1"/>
        <v>121.25</v>
      </c>
      <c r="G16" s="84">
        <f t="shared" si="1"/>
        <v>121.33333333333333</v>
      </c>
      <c r="H16" s="84">
        <f t="shared" si="1"/>
        <v>121.41666666666667</v>
      </c>
      <c r="I16" s="84">
        <f t="shared" si="1"/>
        <v>121.5</v>
      </c>
      <c r="J16" s="84">
        <f t="shared" si="1"/>
        <v>121.58333333333333</v>
      </c>
      <c r="K16" s="84">
        <f t="shared" si="1"/>
        <v>121.66666666666667</v>
      </c>
      <c r="L16" s="84">
        <f t="shared" si="1"/>
        <v>121.75</v>
      </c>
      <c r="M16" s="84">
        <f t="shared" si="1"/>
        <v>121.83333333333333</v>
      </c>
      <c r="N16" s="84">
        <f t="shared" si="1"/>
        <v>121.91666666666667</v>
      </c>
      <c r="O16" s="55"/>
    </row>
    <row r="17" spans="1:15" s="10" customFormat="1" ht="6" hidden="1" customHeight="1" x14ac:dyDescent="0.2">
      <c r="C17" s="8"/>
      <c r="D17" s="8"/>
      <c r="E17" s="8"/>
      <c r="F17" s="8"/>
      <c r="G17" s="8"/>
      <c r="H17" s="8"/>
      <c r="I17" s="8"/>
      <c r="J17" s="8"/>
      <c r="K17" s="8"/>
      <c r="L17" s="8"/>
      <c r="M17" s="8"/>
      <c r="N17" s="8"/>
      <c r="O17" s="8"/>
    </row>
    <row r="18" spans="1:15" s="10" customFormat="1" ht="11.4" hidden="1" customHeight="1" x14ac:dyDescent="0.2">
      <c r="A18" s="10" t="s">
        <v>79</v>
      </c>
      <c r="B18" s="85"/>
      <c r="C18" s="85">
        <f>IF(C$41&gt;0,1,0)</f>
        <v>0</v>
      </c>
      <c r="D18" s="85">
        <f t="shared" ref="D18:N18" si="2">IF(D$41&gt;0,1,0)</f>
        <v>0</v>
      </c>
      <c r="E18" s="85">
        <f t="shared" si="2"/>
        <v>0</v>
      </c>
      <c r="F18" s="85">
        <f t="shared" si="2"/>
        <v>0</v>
      </c>
      <c r="G18" s="85">
        <f t="shared" si="2"/>
        <v>0</v>
      </c>
      <c r="H18" s="85">
        <f t="shared" si="2"/>
        <v>0</v>
      </c>
      <c r="I18" s="85">
        <f t="shared" si="2"/>
        <v>0</v>
      </c>
      <c r="J18" s="85">
        <f t="shared" si="2"/>
        <v>0</v>
      </c>
      <c r="K18" s="85">
        <f t="shared" si="2"/>
        <v>0</v>
      </c>
      <c r="L18" s="85">
        <f t="shared" si="2"/>
        <v>0</v>
      </c>
      <c r="M18" s="85">
        <f t="shared" si="2"/>
        <v>0</v>
      </c>
      <c r="N18" s="85">
        <f t="shared" si="2"/>
        <v>0</v>
      </c>
      <c r="O18" s="27">
        <f>SUM(C18:N18)</f>
        <v>0</v>
      </c>
    </row>
    <row r="19" spans="1:15" s="10" customFormat="1" ht="11.4" hidden="1" customHeight="1" x14ac:dyDescent="0.2">
      <c r="A19" s="10" t="s">
        <v>74</v>
      </c>
      <c r="B19" s="85"/>
      <c r="C19" s="85">
        <f t="shared" ref="C19:N19" si="3">IF(C$47&gt;0,1,0)</f>
        <v>0</v>
      </c>
      <c r="D19" s="85">
        <f t="shared" si="3"/>
        <v>0</v>
      </c>
      <c r="E19" s="85">
        <f t="shared" si="3"/>
        <v>0</v>
      </c>
      <c r="F19" s="85">
        <f t="shared" si="3"/>
        <v>0</v>
      </c>
      <c r="G19" s="85">
        <f t="shared" si="3"/>
        <v>0</v>
      </c>
      <c r="H19" s="85">
        <f t="shared" si="3"/>
        <v>0</v>
      </c>
      <c r="I19" s="85">
        <f t="shared" si="3"/>
        <v>0</v>
      </c>
      <c r="J19" s="85">
        <f t="shared" si="3"/>
        <v>0</v>
      </c>
      <c r="K19" s="85">
        <f t="shared" si="3"/>
        <v>0</v>
      </c>
      <c r="L19" s="85">
        <f t="shared" si="3"/>
        <v>0</v>
      </c>
      <c r="M19" s="85">
        <f t="shared" si="3"/>
        <v>0</v>
      </c>
      <c r="N19" s="85">
        <f t="shared" si="3"/>
        <v>0</v>
      </c>
      <c r="O19" s="27">
        <f>SUM(C19:N19)</f>
        <v>0</v>
      </c>
    </row>
    <row r="20" spans="1:15" s="10" customFormat="1" ht="11.4" hidden="1" customHeight="1" x14ac:dyDescent="0.2">
      <c r="A20" s="10" t="s">
        <v>145</v>
      </c>
      <c r="B20" s="85"/>
      <c r="C20" s="85">
        <f>IF(C$16&gt;=IF($C$8="W",'Total Firma'!$G$7,'Total Firma'!$G$8),1,0)</f>
        <v>1</v>
      </c>
      <c r="D20" s="85">
        <f>IF(D$16&gt;=IF($C$8="W",'Total Firma'!$G$7,'Total Firma'!$G$8),1,0)</f>
        <v>1</v>
      </c>
      <c r="E20" s="85">
        <f>IF(E$16&gt;=IF($C$8="W",'Total Firma'!$G$7,'Total Firma'!$G$8),1,0)</f>
        <v>1</v>
      </c>
      <c r="F20" s="85">
        <f>IF(F$16&gt;=IF($C$8="W",'Total Firma'!$G$7,'Total Firma'!$G$8),1,0)</f>
        <v>1</v>
      </c>
      <c r="G20" s="85">
        <f>IF(G$16&gt;=IF($C$8="W",'Total Firma'!$G$7,'Total Firma'!$G$8),1,0)</f>
        <v>1</v>
      </c>
      <c r="H20" s="85">
        <f>IF(H$16&gt;=IF($C$8="W",'Total Firma'!$G$7,'Total Firma'!$G$8),1,0)</f>
        <v>1</v>
      </c>
      <c r="I20" s="85">
        <f>IF(I$16&gt;=IF($C$8="W",'Total Firma'!$G$7,'Total Firma'!$G$8),1,0)</f>
        <v>1</v>
      </c>
      <c r="J20" s="85">
        <f>IF(J$16&gt;=IF($C$8="W",'Total Firma'!$G$7,'Total Firma'!$G$8),1,0)</f>
        <v>1</v>
      </c>
      <c r="K20" s="85">
        <f>IF(K$16&gt;=IF($C$8="W",'Total Firma'!$G$7,'Total Firma'!$G$8),1,0)</f>
        <v>1</v>
      </c>
      <c r="L20" s="85">
        <f>IF(L$16&gt;=IF($C$8="W",'Total Firma'!$G$7,'Total Firma'!$G$8),1,0)</f>
        <v>1</v>
      </c>
      <c r="M20" s="85">
        <f>IF(M$16&gt;=IF($C$8="W",'Total Firma'!$G$7,'Total Firma'!$G$8),1,0)</f>
        <v>1</v>
      </c>
      <c r="N20" s="85">
        <f>IF(N$16&gt;=IF($C$8="W",'Total Firma'!$G$7,'Total Firma'!$G$8),1,0)</f>
        <v>1</v>
      </c>
      <c r="O20" s="27">
        <f>SUM(C20:N20)</f>
        <v>12</v>
      </c>
    </row>
    <row r="21" spans="1:15" s="10" customFormat="1" ht="6" hidden="1" customHeight="1" x14ac:dyDescent="0.2">
      <c r="C21" s="8"/>
      <c r="D21" s="8"/>
      <c r="E21" s="8"/>
      <c r="F21" s="8"/>
      <c r="G21" s="8"/>
      <c r="H21" s="8"/>
      <c r="I21" s="8"/>
      <c r="J21" s="8"/>
      <c r="K21" s="8"/>
      <c r="L21" s="8"/>
      <c r="M21" s="8"/>
      <c r="N21" s="8"/>
      <c r="O21" s="22"/>
    </row>
    <row r="22" spans="1:15" s="10" customFormat="1" ht="11.4" customHeight="1" x14ac:dyDescent="0.2">
      <c r="A22" s="10" t="s">
        <v>37</v>
      </c>
      <c r="B22" s="26"/>
      <c r="C22" s="30">
        <v>0</v>
      </c>
      <c r="D22" s="30">
        <v>0</v>
      </c>
      <c r="E22" s="30">
        <v>0</v>
      </c>
      <c r="F22" s="30">
        <v>0</v>
      </c>
      <c r="G22" s="30">
        <v>0</v>
      </c>
      <c r="H22" s="30">
        <v>0</v>
      </c>
      <c r="I22" s="30">
        <v>0</v>
      </c>
      <c r="J22" s="30">
        <v>0</v>
      </c>
      <c r="K22" s="30">
        <v>0</v>
      </c>
      <c r="L22" s="30">
        <v>0</v>
      </c>
      <c r="M22" s="30">
        <v>0</v>
      </c>
      <c r="N22" s="30">
        <v>0</v>
      </c>
      <c r="O22" s="25">
        <f>SUM(C22:N22)</f>
        <v>0</v>
      </c>
    </row>
    <row r="23" spans="1:15" s="10" customFormat="1" ht="11.4" hidden="1" customHeight="1" x14ac:dyDescent="0.2">
      <c r="A23" s="57"/>
      <c r="B23" s="58"/>
      <c r="C23" s="30">
        <v>0</v>
      </c>
      <c r="D23" s="30">
        <v>0</v>
      </c>
      <c r="E23" s="30">
        <v>0</v>
      </c>
      <c r="F23" s="30">
        <v>0</v>
      </c>
      <c r="G23" s="30">
        <v>0</v>
      </c>
      <c r="H23" s="30">
        <v>0</v>
      </c>
      <c r="I23" s="30">
        <v>0</v>
      </c>
      <c r="J23" s="30">
        <v>0</v>
      </c>
      <c r="K23" s="30">
        <v>0</v>
      </c>
      <c r="L23" s="30">
        <v>0</v>
      </c>
      <c r="M23" s="30">
        <v>0</v>
      </c>
      <c r="N23" s="30">
        <v>0</v>
      </c>
      <c r="O23" s="59"/>
    </row>
    <row r="24" spans="1:15" s="10" customFormat="1" ht="11.4" customHeight="1" x14ac:dyDescent="0.2">
      <c r="A24" s="10" t="s">
        <v>36</v>
      </c>
      <c r="B24" s="26"/>
      <c r="C24" s="30">
        <v>0</v>
      </c>
      <c r="D24" s="30">
        <v>0</v>
      </c>
      <c r="E24" s="30">
        <v>0</v>
      </c>
      <c r="F24" s="30">
        <v>0</v>
      </c>
      <c r="G24" s="30">
        <v>0</v>
      </c>
      <c r="H24" s="30">
        <v>0</v>
      </c>
      <c r="I24" s="30">
        <v>0</v>
      </c>
      <c r="J24" s="30">
        <v>0</v>
      </c>
      <c r="K24" s="30">
        <v>0</v>
      </c>
      <c r="L24" s="30">
        <v>0</v>
      </c>
      <c r="M24" s="30">
        <v>0</v>
      </c>
      <c r="N24" s="30">
        <v>0</v>
      </c>
      <c r="O24" s="25">
        <f>SUM(C24:N24)</f>
        <v>0</v>
      </c>
    </row>
    <row r="25" spans="1:15" s="10" customFormat="1" ht="11.4" hidden="1" customHeight="1" x14ac:dyDescent="0.2">
      <c r="A25" s="57"/>
      <c r="B25" s="59"/>
      <c r="C25" s="59"/>
      <c r="D25" s="59"/>
      <c r="E25" s="59"/>
      <c r="F25" s="59"/>
      <c r="G25" s="59"/>
      <c r="H25" s="59"/>
      <c r="I25" s="59"/>
      <c r="J25" s="59"/>
      <c r="K25" s="59"/>
      <c r="L25" s="59"/>
      <c r="M25" s="59"/>
      <c r="N25" s="59"/>
      <c r="O25" s="59"/>
    </row>
    <row r="26" spans="1:15" s="9" customFormat="1" ht="11.4" customHeight="1" x14ac:dyDescent="0.25">
      <c r="A26" s="9" t="s">
        <v>25</v>
      </c>
      <c r="B26" s="26"/>
      <c r="C26" s="28">
        <f t="shared" ref="C26:N26" si="4">ROUND(SUM(C22:C25)*2,1)/2</f>
        <v>0</v>
      </c>
      <c r="D26" s="28">
        <f t="shared" si="4"/>
        <v>0</v>
      </c>
      <c r="E26" s="28">
        <f t="shared" si="4"/>
        <v>0</v>
      </c>
      <c r="F26" s="28">
        <f t="shared" si="4"/>
        <v>0</v>
      </c>
      <c r="G26" s="28">
        <f t="shared" si="4"/>
        <v>0</v>
      </c>
      <c r="H26" s="28">
        <f t="shared" si="4"/>
        <v>0</v>
      </c>
      <c r="I26" s="28">
        <f t="shared" si="4"/>
        <v>0</v>
      </c>
      <c r="J26" s="28">
        <f t="shared" si="4"/>
        <v>0</v>
      </c>
      <c r="K26" s="28">
        <f t="shared" si="4"/>
        <v>0</v>
      </c>
      <c r="L26" s="28">
        <f t="shared" si="4"/>
        <v>0</v>
      </c>
      <c r="M26" s="28">
        <f t="shared" si="4"/>
        <v>0</v>
      </c>
      <c r="N26" s="28">
        <f t="shared" si="4"/>
        <v>0</v>
      </c>
      <c r="O26" s="28">
        <f>SUM(C26:N26)</f>
        <v>0</v>
      </c>
    </row>
    <row r="27" spans="1:15" s="10" customFormat="1" ht="6" customHeight="1" x14ac:dyDescent="0.2">
      <c r="B27" s="26"/>
      <c r="C27" s="27"/>
      <c r="D27" s="27"/>
      <c r="E27" s="27"/>
      <c r="F27" s="27"/>
      <c r="G27" s="27"/>
      <c r="H27" s="27"/>
      <c r="I27" s="27"/>
      <c r="J27" s="27"/>
      <c r="K27" s="27"/>
      <c r="L27" s="27"/>
      <c r="M27" s="27"/>
      <c r="N27" s="27"/>
      <c r="O27" s="25"/>
    </row>
    <row r="28" spans="1:15" s="10" customFormat="1" ht="11.4" customHeight="1" x14ac:dyDescent="0.2">
      <c r="A28" s="10" t="s">
        <v>73</v>
      </c>
      <c r="B28" s="26"/>
      <c r="C28" s="30">
        <v>0</v>
      </c>
      <c r="D28" s="30">
        <v>0</v>
      </c>
      <c r="E28" s="30">
        <v>0</v>
      </c>
      <c r="F28" s="30">
        <v>0</v>
      </c>
      <c r="G28" s="30">
        <v>0</v>
      </c>
      <c r="H28" s="30">
        <v>0</v>
      </c>
      <c r="I28" s="30">
        <v>0</v>
      </c>
      <c r="J28" s="30">
        <v>0</v>
      </c>
      <c r="K28" s="30">
        <v>0</v>
      </c>
      <c r="L28" s="30">
        <v>0</v>
      </c>
      <c r="M28" s="30">
        <v>0</v>
      </c>
      <c r="N28" s="30">
        <v>0</v>
      </c>
      <c r="O28" s="25">
        <f>SUM(C28:N28)</f>
        <v>0</v>
      </c>
    </row>
    <row r="29" spans="1:15" s="9" customFormat="1" ht="11.4" customHeight="1" x14ac:dyDescent="0.25">
      <c r="A29" s="9" t="s">
        <v>28</v>
      </c>
      <c r="B29" s="26"/>
      <c r="C29" s="28">
        <f t="shared" ref="C29:N29" si="5">SUM(C26:C28)</f>
        <v>0</v>
      </c>
      <c r="D29" s="28">
        <f t="shared" si="5"/>
        <v>0</v>
      </c>
      <c r="E29" s="28">
        <f t="shared" si="5"/>
        <v>0</v>
      </c>
      <c r="F29" s="28">
        <f t="shared" si="5"/>
        <v>0</v>
      </c>
      <c r="G29" s="28">
        <f t="shared" si="5"/>
        <v>0</v>
      </c>
      <c r="H29" s="28">
        <f t="shared" si="5"/>
        <v>0</v>
      </c>
      <c r="I29" s="28">
        <f t="shared" si="5"/>
        <v>0</v>
      </c>
      <c r="J29" s="28">
        <f t="shared" si="5"/>
        <v>0</v>
      </c>
      <c r="K29" s="28">
        <f t="shared" si="5"/>
        <v>0</v>
      </c>
      <c r="L29" s="28">
        <f t="shared" si="5"/>
        <v>0</v>
      </c>
      <c r="M29" s="28">
        <f t="shared" si="5"/>
        <v>0</v>
      </c>
      <c r="N29" s="28">
        <f t="shared" si="5"/>
        <v>0</v>
      </c>
      <c r="O29" s="28">
        <f>SUM(C29:N29)</f>
        <v>0</v>
      </c>
    </row>
    <row r="30" spans="1:15" s="10" customFormat="1" ht="6" customHeight="1" x14ac:dyDescent="0.2">
      <c r="B30" s="26"/>
      <c r="C30" s="27"/>
      <c r="D30" s="27"/>
      <c r="E30" s="27"/>
      <c r="F30" s="27"/>
      <c r="G30" s="27"/>
      <c r="H30" s="27"/>
      <c r="I30" s="27"/>
      <c r="J30" s="27"/>
      <c r="K30" s="27"/>
      <c r="L30" s="27"/>
      <c r="M30" s="27"/>
      <c r="N30" s="27"/>
      <c r="O30" s="25"/>
    </row>
    <row r="31" spans="1:15" s="10" customFormat="1" ht="11.4" hidden="1" customHeight="1" x14ac:dyDescent="0.2">
      <c r="A31" s="10" t="s">
        <v>68</v>
      </c>
      <c r="B31" s="26"/>
      <c r="C31" s="25">
        <f t="shared" ref="C31:N31" si="6">IF($B$16&lt;17,C$29,0)</f>
        <v>0</v>
      </c>
      <c r="D31" s="25">
        <f t="shared" si="6"/>
        <v>0</v>
      </c>
      <c r="E31" s="25">
        <f t="shared" si="6"/>
        <v>0</v>
      </c>
      <c r="F31" s="25">
        <f t="shared" si="6"/>
        <v>0</v>
      </c>
      <c r="G31" s="25">
        <f t="shared" si="6"/>
        <v>0</v>
      </c>
      <c r="H31" s="25">
        <f t="shared" si="6"/>
        <v>0</v>
      </c>
      <c r="I31" s="25">
        <f t="shared" si="6"/>
        <v>0</v>
      </c>
      <c r="J31" s="25">
        <f t="shared" si="6"/>
        <v>0</v>
      </c>
      <c r="K31" s="25">
        <f t="shared" si="6"/>
        <v>0</v>
      </c>
      <c r="L31" s="25">
        <f t="shared" si="6"/>
        <v>0</v>
      </c>
      <c r="M31" s="25">
        <f t="shared" si="6"/>
        <v>0</v>
      </c>
      <c r="N31" s="25">
        <f t="shared" si="6"/>
        <v>0</v>
      </c>
      <c r="O31" s="25">
        <f>SUM(C32:N32)</f>
        <v>0</v>
      </c>
    </row>
    <row r="32" spans="1:15" s="10" customFormat="1" ht="11.4" hidden="1" customHeight="1" x14ac:dyDescent="0.2">
      <c r="A32" s="10" t="s">
        <v>70</v>
      </c>
      <c r="B32" s="26"/>
      <c r="C32" s="25">
        <f>IF(C$16&gt;=IF($C$8="W",'Total Firma'!$G$7,'Total Firma'!$G$8),C$29,0)</f>
        <v>0</v>
      </c>
      <c r="D32" s="25">
        <f>IF(D$16&gt;=IF($C$8="W",'Total Firma'!$G$7,'Total Firma'!$G$8),D$29,0)</f>
        <v>0</v>
      </c>
      <c r="E32" s="25">
        <f>IF(E$16&gt;=IF($C$8="W",'Total Firma'!$G$7,'Total Firma'!$G$8),E$29,0)</f>
        <v>0</v>
      </c>
      <c r="F32" s="25">
        <f>IF(F$16&gt;=IF($C$8="W",'Total Firma'!$G$7,'Total Firma'!$G$8),F$29,0)</f>
        <v>0</v>
      </c>
      <c r="G32" s="25">
        <f>IF(G$16&gt;=IF($C$8="W",'Total Firma'!$G$7,'Total Firma'!$G$8),G$29,0)</f>
        <v>0</v>
      </c>
      <c r="H32" s="25">
        <f>IF(H$16&gt;=IF($C$8="W",'Total Firma'!$G$7,'Total Firma'!$G$8),H$29,0)</f>
        <v>0</v>
      </c>
      <c r="I32" s="25">
        <f>IF(I$16&gt;=IF($C$8="W",'Total Firma'!$G$7,'Total Firma'!$G$8),I$29,0)</f>
        <v>0</v>
      </c>
      <c r="J32" s="25">
        <f>IF(J$16&gt;=IF($C$8="W",'Total Firma'!$G$7,'Total Firma'!$G$8),J$29,0)</f>
        <v>0</v>
      </c>
      <c r="K32" s="25">
        <f>IF(K$16&gt;=IF($C$8="W",'Total Firma'!$G$7,'Total Firma'!$G$8),K$29,0)</f>
        <v>0</v>
      </c>
      <c r="L32" s="25">
        <f>IF(L$16&gt;=IF($C$8="W",'Total Firma'!$G$7,'Total Firma'!$G$8),L$29,0)</f>
        <v>0</v>
      </c>
      <c r="M32" s="25">
        <f>IF(M$16&gt;=IF($C$8="W",'Total Firma'!$G$7,'Total Firma'!$G$8),M$29,0)</f>
        <v>0</v>
      </c>
      <c r="N32" s="25">
        <f>IF(N$16&gt;=IF($C$8="W",'Total Firma'!$G$7,'Total Firma'!$G$8),N$29,0)</f>
        <v>0</v>
      </c>
      <c r="O32" s="25">
        <f>SUM(C32:N32)</f>
        <v>0</v>
      </c>
    </row>
    <row r="33" spans="1:15" s="10" customFormat="1" ht="11.4" hidden="1" customHeight="1" x14ac:dyDescent="0.2">
      <c r="A33" s="10" t="s">
        <v>116</v>
      </c>
      <c r="B33" s="26"/>
      <c r="C33" s="25">
        <f>IF(C$16&gt;=IF($C$8="W",'Total Firma'!$N$7,'Total Firma'!$N$8),C$47,0)</f>
        <v>0</v>
      </c>
      <c r="D33" s="25">
        <f>IF(D$16&gt;=IF($C$8="W",'Total Firma'!$N$7,'Total Firma'!$N$8),D$47,0)</f>
        <v>0</v>
      </c>
      <c r="E33" s="25">
        <f>IF(E$16&gt;=IF($C$8="W",'Total Firma'!$N$7,'Total Firma'!$N$8),E$47,0)</f>
        <v>0</v>
      </c>
      <c r="F33" s="25">
        <f>IF(F$16&gt;=IF($C$8="W",'Total Firma'!$N$7,'Total Firma'!$N$8),F$47,0)</f>
        <v>0</v>
      </c>
      <c r="G33" s="25">
        <f>IF(G$16&gt;=IF($C$8="W",'Total Firma'!$N$7,'Total Firma'!$N$8),G$47,0)</f>
        <v>0</v>
      </c>
      <c r="H33" s="25">
        <f>IF(H$16&gt;=IF($C$8="W",'Total Firma'!$N$7,'Total Firma'!$N$8),H$47,0)</f>
        <v>0</v>
      </c>
      <c r="I33" s="25">
        <f>IF(I$16&gt;=IF($C$8="W",'Total Firma'!$N$7,'Total Firma'!$N$8),I$47,0)</f>
        <v>0</v>
      </c>
      <c r="J33" s="25">
        <f>IF(J$16&gt;=IF($C$8="W",'Total Firma'!$N$7,'Total Firma'!$N$8),J$47,0)</f>
        <v>0</v>
      </c>
      <c r="K33" s="25">
        <f>IF(K$16&gt;=IF($C$8="W",'Total Firma'!$N$7,'Total Firma'!$N$8),K$47,0)</f>
        <v>0</v>
      </c>
      <c r="L33" s="25">
        <f>IF(L$16&gt;=IF($C$8="W",'Total Firma'!$N$7,'Total Firma'!$N$8),L$47,0)</f>
        <v>0</v>
      </c>
      <c r="M33" s="25">
        <f>IF(M$16&gt;=IF($C$8="W",'Total Firma'!$N$7,'Total Firma'!$N$8),M$47,0)</f>
        <v>0</v>
      </c>
      <c r="N33" s="25">
        <f>IF(N$16&gt;=IF($C$8="W",'Total Firma'!$N$7,'Total Firma'!$N$8),N$47,0)</f>
        <v>0</v>
      </c>
      <c r="O33" s="25">
        <f>SUM(C33:N33)</f>
        <v>0</v>
      </c>
    </row>
    <row r="34" spans="1:15" s="10" customFormat="1" ht="5.25" hidden="1" customHeight="1" x14ac:dyDescent="0.2">
      <c r="B34" s="26"/>
      <c r="C34" s="27"/>
      <c r="D34" s="27"/>
      <c r="E34" s="27"/>
      <c r="F34" s="27"/>
      <c r="G34" s="27"/>
      <c r="H34" s="27"/>
      <c r="I34" s="27"/>
      <c r="J34" s="27"/>
      <c r="K34" s="27"/>
      <c r="L34" s="27"/>
      <c r="M34" s="27"/>
      <c r="N34" s="27"/>
      <c r="O34" s="25"/>
    </row>
    <row r="35" spans="1:15" s="10" customFormat="1" ht="11.4" hidden="1" customHeight="1" x14ac:dyDescent="0.2">
      <c r="A35" s="10" t="s">
        <v>148</v>
      </c>
      <c r="B35" s="26"/>
      <c r="C35" s="25">
        <f>IF(C20&gt;0,'Total Firma'!$F7+B37,0+B37)</f>
        <v>1400</v>
      </c>
      <c r="D35" s="25">
        <f>IF(D20&gt;0,'Total Firma'!$F7+C37,0+C37)</f>
        <v>2800</v>
      </c>
      <c r="E35" s="25">
        <f>IF(E20&gt;0,'Total Firma'!$F7+D37,0+D37)</f>
        <v>4200</v>
      </c>
      <c r="F35" s="25">
        <f>IF(F20&gt;0,'Total Firma'!$F7+E37,0+E37)</f>
        <v>5600</v>
      </c>
      <c r="G35" s="25">
        <f>IF(G20&gt;0,'Total Firma'!$F7+F37,0+F37)</f>
        <v>7000</v>
      </c>
      <c r="H35" s="25">
        <f>IF(H20&gt;0,'Total Firma'!$F7+G37,0+G37)</f>
        <v>8400</v>
      </c>
      <c r="I35" s="25">
        <f>IF(I20&gt;0,'Total Firma'!$F7+H37,0+H37)</f>
        <v>9800</v>
      </c>
      <c r="J35" s="25">
        <f>IF(J20&gt;0,'Total Firma'!$F7+I37,0+I37)</f>
        <v>11200</v>
      </c>
      <c r="K35" s="25">
        <f>IF(K20&gt;0,'Total Firma'!$F7+J37,0+J37)</f>
        <v>12600</v>
      </c>
      <c r="L35" s="25">
        <f>IF(L20&gt;0,'Total Firma'!$F7+K37,0+K37)</f>
        <v>14000</v>
      </c>
      <c r="M35" s="25">
        <f>IF(M20&gt;0,'Total Firma'!$F7+L37,0+L37)</f>
        <v>15400</v>
      </c>
      <c r="N35" s="25">
        <f>IF(N20&gt;0,'Total Firma'!$F7+M37,0+M37)</f>
        <v>16800</v>
      </c>
      <c r="O35" s="25">
        <f>SUM(C35:N35)</f>
        <v>109200</v>
      </c>
    </row>
    <row r="36" spans="1:15" s="10" customFormat="1" ht="11.4" hidden="1" customHeight="1" x14ac:dyDescent="0.2">
      <c r="A36" s="10" t="s">
        <v>147</v>
      </c>
      <c r="B36" s="26"/>
      <c r="C36" s="25">
        <f>IF(C32&gt;C35,C35*-1,C32*-1)</f>
        <v>0</v>
      </c>
      <c r="D36" s="25">
        <f t="shared" ref="D36:N36" si="7">IF(D32&gt;D35,D35*-1,D32*-1)</f>
        <v>0</v>
      </c>
      <c r="E36" s="25">
        <f t="shared" si="7"/>
        <v>0</v>
      </c>
      <c r="F36" s="25">
        <f t="shared" si="7"/>
        <v>0</v>
      </c>
      <c r="G36" s="25">
        <f t="shared" si="7"/>
        <v>0</v>
      </c>
      <c r="H36" s="25">
        <f t="shared" si="7"/>
        <v>0</v>
      </c>
      <c r="I36" s="25">
        <f t="shared" si="7"/>
        <v>0</v>
      </c>
      <c r="J36" s="25">
        <f t="shared" si="7"/>
        <v>0</v>
      </c>
      <c r="K36" s="25">
        <f t="shared" si="7"/>
        <v>0</v>
      </c>
      <c r="L36" s="25">
        <f t="shared" si="7"/>
        <v>0</v>
      </c>
      <c r="M36" s="25">
        <f t="shared" si="7"/>
        <v>0</v>
      </c>
      <c r="N36" s="25">
        <f t="shared" si="7"/>
        <v>0</v>
      </c>
      <c r="O36" s="25">
        <f>SUM(C36:N36)</f>
        <v>0</v>
      </c>
    </row>
    <row r="37" spans="1:15" s="10" customFormat="1" ht="11.4" hidden="1" customHeight="1" x14ac:dyDescent="0.2">
      <c r="A37" s="10" t="s">
        <v>146</v>
      </c>
      <c r="B37" s="26"/>
      <c r="C37" s="25">
        <f t="shared" ref="C37:G37" si="8">SUM(C35:C36)</f>
        <v>1400</v>
      </c>
      <c r="D37" s="25">
        <f t="shared" si="8"/>
        <v>2800</v>
      </c>
      <c r="E37" s="25">
        <f t="shared" si="8"/>
        <v>4200</v>
      </c>
      <c r="F37" s="25">
        <f t="shared" si="8"/>
        <v>5600</v>
      </c>
      <c r="G37" s="25">
        <f t="shared" si="8"/>
        <v>7000</v>
      </c>
      <c r="H37" s="25">
        <f>SUM(H35:H36)</f>
        <v>8400</v>
      </c>
      <c r="I37" s="25">
        <f t="shared" ref="I37:M37" si="9">SUM(I35:I36)</f>
        <v>9800</v>
      </c>
      <c r="J37" s="25">
        <f t="shared" si="9"/>
        <v>11200</v>
      </c>
      <c r="K37" s="25">
        <f t="shared" si="9"/>
        <v>12600</v>
      </c>
      <c r="L37" s="25">
        <f t="shared" si="9"/>
        <v>14000</v>
      </c>
      <c r="M37" s="25">
        <f t="shared" si="9"/>
        <v>15400</v>
      </c>
      <c r="N37" s="25">
        <f>SUM(N35:N36)</f>
        <v>16800</v>
      </c>
      <c r="O37" s="25">
        <f>SUM(C37:N37)</f>
        <v>109200</v>
      </c>
    </row>
    <row r="38" spans="1:15" s="10" customFormat="1" ht="5.25" hidden="1" customHeight="1" x14ac:dyDescent="0.2">
      <c r="B38" s="26"/>
      <c r="C38" s="27"/>
      <c r="D38" s="27"/>
      <c r="E38" s="27"/>
      <c r="F38" s="27"/>
      <c r="G38" s="27"/>
      <c r="H38" s="27"/>
      <c r="I38" s="27"/>
      <c r="J38" s="27"/>
      <c r="K38" s="27"/>
      <c r="L38" s="27"/>
      <c r="M38" s="27"/>
      <c r="N38" s="27"/>
      <c r="O38" s="25"/>
    </row>
    <row r="39" spans="1:15" s="10" customFormat="1" ht="11.4" hidden="1" customHeight="1" x14ac:dyDescent="0.2">
      <c r="A39" s="10" t="s">
        <v>63</v>
      </c>
      <c r="B39" s="26"/>
      <c r="C39" s="25">
        <f>IF(SUM(C29-C31+C36)&gt;0,SUM(C29-C31+C36),0)</f>
        <v>0</v>
      </c>
      <c r="D39" s="25">
        <f t="shared" ref="D39:N39" si="10">IF(SUM(D29-D31+D36)&gt;0,SUM(D29-D31+D36),0)</f>
        <v>0</v>
      </c>
      <c r="E39" s="25">
        <f t="shared" si="10"/>
        <v>0</v>
      </c>
      <c r="F39" s="25">
        <f t="shared" si="10"/>
        <v>0</v>
      </c>
      <c r="G39" s="25">
        <f t="shared" si="10"/>
        <v>0</v>
      </c>
      <c r="H39" s="25">
        <f t="shared" si="10"/>
        <v>0</v>
      </c>
      <c r="I39" s="25">
        <f t="shared" si="10"/>
        <v>0</v>
      </c>
      <c r="J39" s="25">
        <f>IF(SUM(J29-J31+J36)&gt;0,SUM(J29-J31+J36),0)</f>
        <v>0</v>
      </c>
      <c r="K39" s="25">
        <f t="shared" si="10"/>
        <v>0</v>
      </c>
      <c r="L39" s="25">
        <f t="shared" si="10"/>
        <v>0</v>
      </c>
      <c r="M39" s="25">
        <f t="shared" si="10"/>
        <v>0</v>
      </c>
      <c r="N39" s="25">
        <f t="shared" si="10"/>
        <v>0</v>
      </c>
      <c r="O39" s="25">
        <f>SUM(C39:N39)</f>
        <v>0</v>
      </c>
    </row>
    <row r="40" spans="1:15" s="10" customFormat="1" ht="5.25" hidden="1" customHeight="1" x14ac:dyDescent="0.2">
      <c r="B40" s="26"/>
      <c r="C40" s="27"/>
      <c r="D40" s="27"/>
      <c r="E40" s="27"/>
      <c r="F40" s="27"/>
      <c r="G40" s="27"/>
      <c r="H40" s="27"/>
      <c r="I40" s="27"/>
      <c r="J40" s="27"/>
      <c r="K40" s="27"/>
      <c r="L40" s="27"/>
      <c r="M40" s="27"/>
      <c r="N40" s="27"/>
      <c r="O40" s="25"/>
    </row>
    <row r="41" spans="1:15" s="10" customFormat="1" ht="11.4" hidden="1" customHeight="1" x14ac:dyDescent="0.2">
      <c r="A41" s="10" t="s">
        <v>82</v>
      </c>
      <c r="B41" s="26"/>
      <c r="C41" s="25">
        <f t="shared" ref="C41:N41" si="11">C29-C31-C32</f>
        <v>0</v>
      </c>
      <c r="D41" s="25">
        <f t="shared" si="11"/>
        <v>0</v>
      </c>
      <c r="E41" s="25">
        <f t="shared" si="11"/>
        <v>0</v>
      </c>
      <c r="F41" s="25">
        <f t="shared" si="11"/>
        <v>0</v>
      </c>
      <c r="G41" s="25">
        <f t="shared" si="11"/>
        <v>0</v>
      </c>
      <c r="H41" s="25">
        <f t="shared" si="11"/>
        <v>0</v>
      </c>
      <c r="I41" s="25">
        <f t="shared" si="11"/>
        <v>0</v>
      </c>
      <c r="J41" s="25">
        <f t="shared" si="11"/>
        <v>0</v>
      </c>
      <c r="K41" s="25">
        <f t="shared" si="11"/>
        <v>0</v>
      </c>
      <c r="L41" s="25">
        <f t="shared" si="11"/>
        <v>0</v>
      </c>
      <c r="M41" s="25">
        <f t="shared" si="11"/>
        <v>0</v>
      </c>
      <c r="N41" s="25">
        <f t="shared" si="11"/>
        <v>0</v>
      </c>
      <c r="O41" s="25">
        <f>SUM(C41:N41)</f>
        <v>0</v>
      </c>
    </row>
    <row r="42" spans="1:15" s="10" customFormat="1" ht="11.4" hidden="1" customHeight="1" x14ac:dyDescent="0.2">
      <c r="A42" s="10" t="s">
        <v>110</v>
      </c>
      <c r="B42" s="26"/>
      <c r="C42" s="25">
        <f>IF(C41&lt;='Total Firma'!$J$7,C41,'Total Firma'!$J$7)</f>
        <v>0</v>
      </c>
      <c r="D42" s="25">
        <f>IF(D41&lt;='Total Firma'!$J$7,D41,'Total Firma'!$J$7)</f>
        <v>0</v>
      </c>
      <c r="E42" s="25">
        <f>IF(E41&lt;='Total Firma'!$J$7,E41,'Total Firma'!$J$7)</f>
        <v>0</v>
      </c>
      <c r="F42" s="25">
        <f>IF(F41&lt;='Total Firma'!$J$7,F41,'Total Firma'!$J$7)</f>
        <v>0</v>
      </c>
      <c r="G42" s="25">
        <f>IF(G41&lt;='Total Firma'!$J$7,G41,'Total Firma'!$J$7)</f>
        <v>0</v>
      </c>
      <c r="H42" s="25">
        <f>IF(H41&lt;='Total Firma'!$J$7,H41,'Total Firma'!$J$7)</f>
        <v>0</v>
      </c>
      <c r="I42" s="25">
        <f>IF(I41&lt;='Total Firma'!$J$7,I41,'Total Firma'!$J$7)</f>
        <v>0</v>
      </c>
      <c r="J42" s="25">
        <f>IF(J41&lt;='Total Firma'!$J$7,J41,'Total Firma'!$J$7)</f>
        <v>0</v>
      </c>
      <c r="K42" s="25">
        <f>IF(K41&lt;='Total Firma'!$J$7,K41,'Total Firma'!$J$7)</f>
        <v>0</v>
      </c>
      <c r="L42" s="25">
        <f>IF(L41&lt;='Total Firma'!$J$7,L41,'Total Firma'!$J$7)</f>
        <v>0</v>
      </c>
      <c r="M42" s="25">
        <f>IF(M41&lt;='Total Firma'!$J$7,M41,'Total Firma'!$J$7)</f>
        <v>0</v>
      </c>
      <c r="N42" s="25">
        <f>IF(N41&lt;='Total Firma'!$J$7,N41,'Total Firma'!$J$7)</f>
        <v>0</v>
      </c>
      <c r="O42" s="25">
        <f>SUM(C42:N42)</f>
        <v>0</v>
      </c>
    </row>
    <row r="43" spans="1:15" s="10" customFormat="1" ht="11.4" hidden="1" customHeight="1" x14ac:dyDescent="0.2">
      <c r="A43" s="10" t="s">
        <v>111</v>
      </c>
      <c r="B43" s="26"/>
      <c r="C43" s="25">
        <f t="shared" ref="C43:N43" si="12">C41-C42</f>
        <v>0</v>
      </c>
      <c r="D43" s="25">
        <f t="shared" si="12"/>
        <v>0</v>
      </c>
      <c r="E43" s="25">
        <f t="shared" si="12"/>
        <v>0</v>
      </c>
      <c r="F43" s="25">
        <f t="shared" si="12"/>
        <v>0</v>
      </c>
      <c r="G43" s="25">
        <f t="shared" si="12"/>
        <v>0</v>
      </c>
      <c r="H43" s="25">
        <f t="shared" si="12"/>
        <v>0</v>
      </c>
      <c r="I43" s="25">
        <f t="shared" si="12"/>
        <v>0</v>
      </c>
      <c r="J43" s="25">
        <f t="shared" si="12"/>
        <v>0</v>
      </c>
      <c r="K43" s="25">
        <f t="shared" si="12"/>
        <v>0</v>
      </c>
      <c r="L43" s="25">
        <f t="shared" si="12"/>
        <v>0</v>
      </c>
      <c r="M43" s="25">
        <f t="shared" si="12"/>
        <v>0</v>
      </c>
      <c r="N43" s="25">
        <f t="shared" si="12"/>
        <v>0</v>
      </c>
      <c r="O43" s="25">
        <f>SUM(C43:N43)</f>
        <v>0</v>
      </c>
    </row>
    <row r="44" spans="1:15" s="10" customFormat="1" ht="11.4" hidden="1" customHeight="1" x14ac:dyDescent="0.2">
      <c r="A44" s="10" t="s">
        <v>112</v>
      </c>
      <c r="B44" s="26"/>
      <c r="C44" s="25">
        <f>IF('Total Firma'!$J$7*$O$18&gt;=$O$42,C41,IF(C$18&gt;0,'Total Firma'!$J$7,0))</f>
        <v>0</v>
      </c>
      <c r="D44" s="25">
        <f>IF('Total Firma'!$J$7*$O$18&gt;=$O$42,D41,IF(D$18&gt;0,'Total Firma'!$J$7,0))</f>
        <v>0</v>
      </c>
      <c r="E44" s="25">
        <f>IF('Total Firma'!$J$7*$O$18&gt;=$O$42,E41,IF(E$18&gt;0,'Total Firma'!$J$7,0))</f>
        <v>0</v>
      </c>
      <c r="F44" s="25">
        <f>IF('Total Firma'!$J$7*$O$18&gt;=$O$42,F41,IF(F$18&gt;0,'Total Firma'!$J$7,0))</f>
        <v>0</v>
      </c>
      <c r="G44" s="25">
        <f>IF('Total Firma'!$J$7*$O$18&gt;=$O$42,G41,IF(G$18&gt;0,'Total Firma'!$J$7,0))</f>
        <v>0</v>
      </c>
      <c r="H44" s="25">
        <f>IF('Total Firma'!$J$7*$O$18&gt;=$O$42,H41,IF(H$18&gt;0,'Total Firma'!$J$7,0))</f>
        <v>0</v>
      </c>
      <c r="I44" s="25">
        <f>IF('Total Firma'!$J$7*$O$18&gt;=$O$42,I41,IF(I$18&gt;0,'Total Firma'!$J$7,0))</f>
        <v>0</v>
      </c>
      <c r="J44" s="25">
        <f>IF('Total Firma'!$J$7*$O$18&gt;=$O$42,J41,IF(J$18&gt;0,'Total Firma'!$J$7,0))</f>
        <v>0</v>
      </c>
      <c r="K44" s="25">
        <f>IF('Total Firma'!$J$7*$O$18&gt;=$O$42,K41,IF(K$18&gt;0,'Total Firma'!$J$7,0))</f>
        <v>0</v>
      </c>
      <c r="L44" s="25">
        <f>IF('Total Firma'!$J$7*$O$18&gt;=$O$42,L41,IF(L$18&gt;0,'Total Firma'!$J$7,0))</f>
        <v>0</v>
      </c>
      <c r="M44" s="25">
        <f>IF('Total Firma'!$J$7*$O$18&gt;=$O$42,M41,IF(M$18&gt;0,'Total Firma'!$J$7,0))</f>
        <v>0</v>
      </c>
      <c r="N44" s="25">
        <f>IF('Total Firma'!$J$7*$O$18&gt;=$O$42,N41,IF(N$18&gt;0,'Total Firma'!$J$7,0))</f>
        <v>0</v>
      </c>
      <c r="O44" s="25">
        <f>SUM(C44:N44)</f>
        <v>0</v>
      </c>
    </row>
    <row r="45" spans="1:15" s="10" customFormat="1" ht="11.4" hidden="1" customHeight="1" x14ac:dyDescent="0.2">
      <c r="A45" s="10" t="s">
        <v>113</v>
      </c>
      <c r="B45" s="26"/>
      <c r="C45" s="25">
        <f t="shared" ref="C45:N45" si="13">IF(C$18&gt;0,SUM($O41-$O44)/$O$18,0)</f>
        <v>0</v>
      </c>
      <c r="D45" s="25">
        <f t="shared" si="13"/>
        <v>0</v>
      </c>
      <c r="E45" s="25">
        <f t="shared" si="13"/>
        <v>0</v>
      </c>
      <c r="F45" s="25">
        <f t="shared" si="13"/>
        <v>0</v>
      </c>
      <c r="G45" s="25">
        <f t="shared" si="13"/>
        <v>0</v>
      </c>
      <c r="H45" s="25">
        <f t="shared" si="13"/>
        <v>0</v>
      </c>
      <c r="I45" s="25">
        <f t="shared" si="13"/>
        <v>0</v>
      </c>
      <c r="J45" s="25">
        <f t="shared" si="13"/>
        <v>0</v>
      </c>
      <c r="K45" s="25">
        <f t="shared" si="13"/>
        <v>0</v>
      </c>
      <c r="L45" s="25">
        <f t="shared" si="13"/>
        <v>0</v>
      </c>
      <c r="M45" s="25">
        <f t="shared" si="13"/>
        <v>0</v>
      </c>
      <c r="N45" s="25">
        <f t="shared" si="13"/>
        <v>0</v>
      </c>
      <c r="O45" s="25">
        <f>SUM(C45:N45)</f>
        <v>0</v>
      </c>
    </row>
    <row r="46" spans="1:15" s="10" customFormat="1" ht="5.25" hidden="1" customHeight="1" x14ac:dyDescent="0.2">
      <c r="B46" s="26"/>
      <c r="C46" s="27"/>
      <c r="D46" s="27"/>
      <c r="E46" s="27"/>
      <c r="F46" s="27"/>
      <c r="G46" s="27"/>
      <c r="H46" s="27"/>
      <c r="I46" s="27"/>
      <c r="J46" s="27"/>
      <c r="K46" s="27"/>
      <c r="L46" s="27"/>
      <c r="M46" s="27"/>
      <c r="N46" s="27"/>
      <c r="O46" s="25"/>
    </row>
    <row r="47" spans="1:15" s="10" customFormat="1" ht="11.4" hidden="1" customHeight="1" x14ac:dyDescent="0.2">
      <c r="A47" s="10" t="s">
        <v>83</v>
      </c>
      <c r="B47" s="26"/>
      <c r="C47" s="25">
        <f t="shared" ref="C47:N47" si="14">C$29-C$28</f>
        <v>0</v>
      </c>
      <c r="D47" s="25">
        <f t="shared" si="14"/>
        <v>0</v>
      </c>
      <c r="E47" s="25">
        <f t="shared" si="14"/>
        <v>0</v>
      </c>
      <c r="F47" s="25">
        <f t="shared" si="14"/>
        <v>0</v>
      </c>
      <c r="G47" s="25">
        <f t="shared" si="14"/>
        <v>0</v>
      </c>
      <c r="H47" s="25">
        <f t="shared" si="14"/>
        <v>0</v>
      </c>
      <c r="I47" s="25">
        <f t="shared" si="14"/>
        <v>0</v>
      </c>
      <c r="J47" s="25">
        <f t="shared" si="14"/>
        <v>0</v>
      </c>
      <c r="K47" s="25">
        <f t="shared" si="14"/>
        <v>0</v>
      </c>
      <c r="L47" s="25">
        <f t="shared" si="14"/>
        <v>0</v>
      </c>
      <c r="M47" s="25">
        <f t="shared" si="14"/>
        <v>0</v>
      </c>
      <c r="N47" s="25">
        <f t="shared" si="14"/>
        <v>0</v>
      </c>
      <c r="O47" s="25">
        <f>SUM(C47:N47)</f>
        <v>0</v>
      </c>
    </row>
    <row r="48" spans="1:15" s="10" customFormat="1" ht="11.4" hidden="1" customHeight="1" x14ac:dyDescent="0.2">
      <c r="A48" s="10" t="s">
        <v>105</v>
      </c>
      <c r="B48" s="26"/>
      <c r="C48" s="25">
        <f>IF(C47&lt;='Total Firma'!$J$7,C47,'Total Firma'!$J$7)</f>
        <v>0</v>
      </c>
      <c r="D48" s="25">
        <f>IF(D47&lt;='Total Firma'!$J$7,D47,'Total Firma'!$J$7)</f>
        <v>0</v>
      </c>
      <c r="E48" s="25">
        <f>IF(E47&lt;='Total Firma'!$J$7,E47,'Total Firma'!$J$7)</f>
        <v>0</v>
      </c>
      <c r="F48" s="25">
        <f>IF(F47&lt;='Total Firma'!$J$7,F47,'Total Firma'!$J$7)</f>
        <v>0</v>
      </c>
      <c r="G48" s="25">
        <f>IF(G47&lt;='Total Firma'!$J$7,G47,'Total Firma'!$J$7)</f>
        <v>0</v>
      </c>
      <c r="H48" s="25">
        <f>IF(H47&lt;='Total Firma'!$J$7,H47,'Total Firma'!$J$7)</f>
        <v>0</v>
      </c>
      <c r="I48" s="25">
        <f>IF(I47&lt;='Total Firma'!$J$7,I47,'Total Firma'!$J$7)</f>
        <v>0</v>
      </c>
      <c r="J48" s="25">
        <f>IF(J47&lt;='Total Firma'!$J$7,J47,'Total Firma'!$J$7)</f>
        <v>0</v>
      </c>
      <c r="K48" s="25">
        <f>IF(K47&lt;='Total Firma'!$J$7,K47,'Total Firma'!$J$7)</f>
        <v>0</v>
      </c>
      <c r="L48" s="25">
        <f>IF(L47&lt;='Total Firma'!$J$7,L47,'Total Firma'!$J$7)</f>
        <v>0</v>
      </c>
      <c r="M48" s="25">
        <f>IF(M47&lt;='Total Firma'!$J$7,M47,'Total Firma'!$J$7)</f>
        <v>0</v>
      </c>
      <c r="N48" s="25">
        <f>IF(N47&lt;='Total Firma'!$J$7,N47,'Total Firma'!$J$7)</f>
        <v>0</v>
      </c>
      <c r="O48" s="25">
        <f>SUM(C48:N48)</f>
        <v>0</v>
      </c>
    </row>
    <row r="49" spans="1:15" s="10" customFormat="1" ht="11.4" hidden="1" customHeight="1" x14ac:dyDescent="0.2">
      <c r="A49" s="10" t="s">
        <v>106</v>
      </c>
      <c r="B49" s="26"/>
      <c r="C49" s="25">
        <f t="shared" ref="C49:N49" si="15">C47-C48</f>
        <v>0</v>
      </c>
      <c r="D49" s="25">
        <f t="shared" si="15"/>
        <v>0</v>
      </c>
      <c r="E49" s="25">
        <f t="shared" si="15"/>
        <v>0</v>
      </c>
      <c r="F49" s="25">
        <f t="shared" si="15"/>
        <v>0</v>
      </c>
      <c r="G49" s="25">
        <f t="shared" si="15"/>
        <v>0</v>
      </c>
      <c r="H49" s="25">
        <f t="shared" si="15"/>
        <v>0</v>
      </c>
      <c r="I49" s="25">
        <f t="shared" si="15"/>
        <v>0</v>
      </c>
      <c r="J49" s="25">
        <f t="shared" si="15"/>
        <v>0</v>
      </c>
      <c r="K49" s="25">
        <f t="shared" si="15"/>
        <v>0</v>
      </c>
      <c r="L49" s="25">
        <f t="shared" si="15"/>
        <v>0</v>
      </c>
      <c r="M49" s="25">
        <f t="shared" si="15"/>
        <v>0</v>
      </c>
      <c r="N49" s="25">
        <f t="shared" si="15"/>
        <v>0</v>
      </c>
      <c r="O49" s="25">
        <f>SUM(C49:N49)</f>
        <v>0</v>
      </c>
    </row>
    <row r="50" spans="1:15" s="10" customFormat="1" ht="11.4" hidden="1" customHeight="1" x14ac:dyDescent="0.2">
      <c r="A50" s="10" t="s">
        <v>104</v>
      </c>
      <c r="B50" s="26"/>
      <c r="C50" s="25">
        <f>IF('Total Firma'!$J$7*$O$19&gt;=$O$48,C47,IF(C$19&gt;0,'Total Firma'!$J$7,0))</f>
        <v>0</v>
      </c>
      <c r="D50" s="25">
        <f>IF('Total Firma'!$J$7*$O$19&gt;=$O$48,D47,IF(D$19&gt;0,'Total Firma'!$J$7,0))</f>
        <v>0</v>
      </c>
      <c r="E50" s="25">
        <f>IF('Total Firma'!$J$7*$O$19&gt;=$O$48,E47,IF(E$19&gt;0,'Total Firma'!$J$7,0))</f>
        <v>0</v>
      </c>
      <c r="F50" s="25">
        <f>IF('Total Firma'!$J$7*$O$19&gt;=$O$48,F47,IF(F$19&gt;0,'Total Firma'!$J$7,0))</f>
        <v>0</v>
      </c>
      <c r="G50" s="25">
        <f>IF('Total Firma'!$J$7*$O$19&gt;=$O$48,G47,IF(G$19&gt;0,'Total Firma'!$J$7,0))</f>
        <v>0</v>
      </c>
      <c r="H50" s="25">
        <f>IF('Total Firma'!$J$7*$O$19&gt;=$O$48,H47,IF(H$19&gt;0,'Total Firma'!$J$7,0))</f>
        <v>0</v>
      </c>
      <c r="I50" s="25">
        <f>IF('Total Firma'!$J$7*$O$19&gt;=$O$48,I47,IF(I$19&gt;0,'Total Firma'!$J$7,0))</f>
        <v>0</v>
      </c>
      <c r="J50" s="25">
        <f>IF('Total Firma'!$J$7*$O$19&gt;=$O$48,J47,IF(J$19&gt;0,'Total Firma'!$J$7,0))</f>
        <v>0</v>
      </c>
      <c r="K50" s="25">
        <f>IF('Total Firma'!$J$7*$O$19&gt;=$O$48,K47,IF(K$19&gt;0,'Total Firma'!$J$7,0))</f>
        <v>0</v>
      </c>
      <c r="L50" s="25">
        <f>IF('Total Firma'!$J$7*$O$19&gt;=$O$48,L47,IF(L$19&gt;0,'Total Firma'!$J$7,0))</f>
        <v>0</v>
      </c>
      <c r="M50" s="25">
        <f>IF('Total Firma'!$J$7*$O$19&gt;=$O$48,M47,IF(M$19&gt;0,'Total Firma'!$J$7,0))</f>
        <v>0</v>
      </c>
      <c r="N50" s="25">
        <f>IF('Total Firma'!$J$7*$O$19&gt;=$O$48,N47,IF(N$19&gt;0,'Total Firma'!$J$7,0))</f>
        <v>0</v>
      </c>
      <c r="O50" s="25">
        <f>SUM(C50:N50)</f>
        <v>0</v>
      </c>
    </row>
    <row r="51" spans="1:15" s="10" customFormat="1" ht="11.4" hidden="1" customHeight="1" x14ac:dyDescent="0.2">
      <c r="A51" s="10" t="s">
        <v>109</v>
      </c>
      <c r="B51" s="26"/>
      <c r="C51" s="25">
        <f t="shared" ref="C51:N51" si="16">IF(C$19&gt;0,SUM($O47-$O50)/$O$19,0)</f>
        <v>0</v>
      </c>
      <c r="D51" s="25">
        <f t="shared" si="16"/>
        <v>0</v>
      </c>
      <c r="E51" s="25">
        <f t="shared" si="16"/>
        <v>0</v>
      </c>
      <c r="F51" s="25">
        <f t="shared" si="16"/>
        <v>0</v>
      </c>
      <c r="G51" s="25">
        <f t="shared" si="16"/>
        <v>0</v>
      </c>
      <c r="H51" s="25">
        <f t="shared" si="16"/>
        <v>0</v>
      </c>
      <c r="I51" s="25">
        <f t="shared" si="16"/>
        <v>0</v>
      </c>
      <c r="J51" s="25">
        <f t="shared" si="16"/>
        <v>0</v>
      </c>
      <c r="K51" s="25">
        <f t="shared" si="16"/>
        <v>0</v>
      </c>
      <c r="L51" s="25">
        <f t="shared" si="16"/>
        <v>0</v>
      </c>
      <c r="M51" s="25">
        <f t="shared" si="16"/>
        <v>0</v>
      </c>
      <c r="N51" s="25">
        <f t="shared" si="16"/>
        <v>0</v>
      </c>
      <c r="O51" s="25">
        <f>SUM(C51:N51)</f>
        <v>0</v>
      </c>
    </row>
    <row r="52" spans="1:15" s="10" customFormat="1" ht="5.25" hidden="1" customHeight="1" x14ac:dyDescent="0.2">
      <c r="B52" s="26"/>
      <c r="C52" s="27"/>
      <c r="D52" s="27"/>
      <c r="E52" s="27"/>
      <c r="F52" s="27"/>
      <c r="G52" s="27"/>
      <c r="H52" s="27"/>
      <c r="I52" s="27"/>
      <c r="J52" s="27"/>
      <c r="K52" s="27"/>
      <c r="L52" s="27"/>
      <c r="M52" s="27"/>
      <c r="N52" s="27"/>
      <c r="O52" s="25"/>
    </row>
    <row r="53" spans="1:15" s="10" customFormat="1" ht="11.4" hidden="1" customHeight="1" x14ac:dyDescent="0.2">
      <c r="A53" s="10" t="s">
        <v>98</v>
      </c>
      <c r="B53" s="26"/>
      <c r="C53" s="25">
        <f t="shared" ref="C53:N53" si="17">C47-C33</f>
        <v>0</v>
      </c>
      <c r="D53" s="25">
        <f t="shared" si="17"/>
        <v>0</v>
      </c>
      <c r="E53" s="25">
        <f t="shared" si="17"/>
        <v>0</v>
      </c>
      <c r="F53" s="25">
        <f t="shared" si="17"/>
        <v>0</v>
      </c>
      <c r="G53" s="25">
        <f t="shared" si="17"/>
        <v>0</v>
      </c>
      <c r="H53" s="25">
        <f t="shared" si="17"/>
        <v>0</v>
      </c>
      <c r="I53" s="25">
        <f t="shared" si="17"/>
        <v>0</v>
      </c>
      <c r="J53" s="25">
        <f t="shared" si="17"/>
        <v>0</v>
      </c>
      <c r="K53" s="25">
        <f t="shared" si="17"/>
        <v>0</v>
      </c>
      <c r="L53" s="25">
        <f t="shared" si="17"/>
        <v>0</v>
      </c>
      <c r="M53" s="25">
        <f t="shared" si="17"/>
        <v>0</v>
      </c>
      <c r="N53" s="25">
        <f t="shared" si="17"/>
        <v>0</v>
      </c>
      <c r="O53" s="25">
        <f>SUM(C53:N53)</f>
        <v>0</v>
      </c>
    </row>
    <row r="54" spans="1:15" s="10" customFormat="1" ht="5.25" hidden="1" customHeight="1" x14ac:dyDescent="0.2">
      <c r="B54" s="26"/>
      <c r="C54" s="27"/>
      <c r="D54" s="27"/>
      <c r="E54" s="27"/>
      <c r="F54" s="27"/>
      <c r="G54" s="27"/>
      <c r="H54" s="27"/>
      <c r="I54" s="27"/>
      <c r="J54" s="27"/>
      <c r="K54" s="27"/>
      <c r="L54" s="27"/>
      <c r="M54" s="27"/>
      <c r="N54" s="27"/>
      <c r="O54" s="25"/>
    </row>
    <row r="55" spans="1:15" s="10" customFormat="1" ht="11.4" customHeight="1" x14ac:dyDescent="0.2">
      <c r="A55" s="10" t="s">
        <v>100</v>
      </c>
      <c r="B55" s="26"/>
      <c r="C55" s="30">
        <v>0</v>
      </c>
      <c r="D55" s="30">
        <v>0</v>
      </c>
      <c r="E55" s="30">
        <v>0</v>
      </c>
      <c r="F55" s="30">
        <v>0</v>
      </c>
      <c r="G55" s="30">
        <v>0</v>
      </c>
      <c r="H55" s="30">
        <v>0</v>
      </c>
      <c r="I55" s="30">
        <v>0</v>
      </c>
      <c r="J55" s="30">
        <v>0</v>
      </c>
      <c r="K55" s="30">
        <v>0</v>
      </c>
      <c r="L55" s="30">
        <v>0</v>
      </c>
      <c r="M55" s="30">
        <v>0</v>
      </c>
      <c r="N55" s="30">
        <v>0</v>
      </c>
      <c r="O55" s="25">
        <f>SUM(C55:N55)</f>
        <v>0</v>
      </c>
    </row>
    <row r="56" spans="1:15" s="10" customFormat="1" ht="11.4" customHeight="1" x14ac:dyDescent="0.2">
      <c r="A56" s="10" t="s">
        <v>27</v>
      </c>
      <c r="B56" s="26"/>
      <c r="C56" s="30">
        <v>0</v>
      </c>
      <c r="D56" s="30">
        <v>0</v>
      </c>
      <c r="E56" s="30">
        <v>0</v>
      </c>
      <c r="F56" s="30">
        <v>0</v>
      </c>
      <c r="G56" s="30">
        <v>0</v>
      </c>
      <c r="H56" s="30">
        <v>0</v>
      </c>
      <c r="I56" s="30">
        <v>0</v>
      </c>
      <c r="J56" s="30">
        <v>0</v>
      </c>
      <c r="K56" s="30">
        <v>0</v>
      </c>
      <c r="L56" s="30">
        <v>0</v>
      </c>
      <c r="M56" s="30">
        <v>0</v>
      </c>
      <c r="N56" s="30">
        <v>0</v>
      </c>
      <c r="O56" s="25">
        <f>SUM(C56:N56)</f>
        <v>0</v>
      </c>
    </row>
    <row r="57" spans="1:15" s="10" customFormat="1" ht="11.4" customHeight="1" x14ac:dyDescent="0.25">
      <c r="A57" s="9" t="s">
        <v>4</v>
      </c>
      <c r="B57" s="26"/>
      <c r="C57" s="28">
        <f t="shared" ref="C57:N57" si="18">SUM(C29,C55:C56)</f>
        <v>0</v>
      </c>
      <c r="D57" s="28">
        <f t="shared" si="18"/>
        <v>0</v>
      </c>
      <c r="E57" s="28">
        <f t="shared" si="18"/>
        <v>0</v>
      </c>
      <c r="F57" s="28">
        <f t="shared" si="18"/>
        <v>0</v>
      </c>
      <c r="G57" s="28">
        <f t="shared" si="18"/>
        <v>0</v>
      </c>
      <c r="H57" s="28">
        <f t="shared" si="18"/>
        <v>0</v>
      </c>
      <c r="I57" s="28">
        <f t="shared" si="18"/>
        <v>0</v>
      </c>
      <c r="J57" s="28">
        <f t="shared" si="18"/>
        <v>0</v>
      </c>
      <c r="K57" s="28">
        <f t="shared" si="18"/>
        <v>0</v>
      </c>
      <c r="L57" s="28">
        <f t="shared" si="18"/>
        <v>0</v>
      </c>
      <c r="M57" s="28">
        <f t="shared" si="18"/>
        <v>0</v>
      </c>
      <c r="N57" s="28">
        <f t="shared" si="18"/>
        <v>0</v>
      </c>
      <c r="O57" s="28">
        <f>SUM(C57:N57)</f>
        <v>0</v>
      </c>
    </row>
    <row r="58" spans="1:15" s="10" customFormat="1" ht="6" customHeight="1" x14ac:dyDescent="0.2">
      <c r="B58" s="26"/>
      <c r="C58" s="27"/>
      <c r="D58" s="27"/>
      <c r="E58" s="27"/>
      <c r="F58" s="27"/>
      <c r="G58" s="27"/>
      <c r="H58" s="27"/>
      <c r="I58" s="27"/>
      <c r="J58" s="27"/>
      <c r="K58" s="27"/>
      <c r="L58" s="27"/>
      <c r="M58" s="27"/>
      <c r="N58" s="27"/>
      <c r="O58" s="25"/>
    </row>
    <row r="59" spans="1:15" s="10" customFormat="1" ht="11.4" customHeight="1" x14ac:dyDescent="0.2">
      <c r="A59" s="10" t="s">
        <v>6</v>
      </c>
      <c r="B59" s="29">
        <f>'Total Firma'!$E$7</f>
        <v>5.2999999999999999E-2</v>
      </c>
      <c r="C59" s="25">
        <f t="shared" ref="C59:N59" si="19">ROUND(SUM(C77*$B59)*-1*2,1)/2</f>
        <v>0</v>
      </c>
      <c r="D59" s="25">
        <f t="shared" si="19"/>
        <v>0</v>
      </c>
      <c r="E59" s="25">
        <f t="shared" si="19"/>
        <v>0</v>
      </c>
      <c r="F59" s="25">
        <f t="shared" si="19"/>
        <v>0</v>
      </c>
      <c r="G59" s="25">
        <f t="shared" si="19"/>
        <v>0</v>
      </c>
      <c r="H59" s="25">
        <f t="shared" si="19"/>
        <v>0</v>
      </c>
      <c r="I59" s="25">
        <f t="shared" si="19"/>
        <v>0</v>
      </c>
      <c r="J59" s="25">
        <f t="shared" si="19"/>
        <v>0</v>
      </c>
      <c r="K59" s="25">
        <f t="shared" si="19"/>
        <v>0</v>
      </c>
      <c r="L59" s="25">
        <f t="shared" si="19"/>
        <v>0</v>
      </c>
      <c r="M59" s="25">
        <f t="shared" si="19"/>
        <v>0</v>
      </c>
      <c r="N59" s="25">
        <f t="shared" si="19"/>
        <v>0</v>
      </c>
      <c r="O59" s="25">
        <f t="shared" ref="O59:O67" si="20">SUM(C59:N59)</f>
        <v>0</v>
      </c>
    </row>
    <row r="60" spans="1:15" s="10" customFormat="1" ht="11.4" customHeight="1" x14ac:dyDescent="0.2">
      <c r="A60" s="10" t="s">
        <v>48</v>
      </c>
      <c r="B60" s="29">
        <f>'Total Firma'!$H$7</f>
        <v>1.0999999999999999E-2</v>
      </c>
      <c r="C60" s="25">
        <f t="shared" ref="C60:N60" si="21">ROUND(SUM(C78*$B60)*-1*2,1)/2</f>
        <v>0</v>
      </c>
      <c r="D60" s="25">
        <f t="shared" si="21"/>
        <v>0</v>
      </c>
      <c r="E60" s="25">
        <f t="shared" si="21"/>
        <v>0</v>
      </c>
      <c r="F60" s="25">
        <f t="shared" si="21"/>
        <v>0</v>
      </c>
      <c r="G60" s="25">
        <f t="shared" si="21"/>
        <v>0</v>
      </c>
      <c r="H60" s="25">
        <f t="shared" si="21"/>
        <v>0</v>
      </c>
      <c r="I60" s="25">
        <f t="shared" si="21"/>
        <v>0</v>
      </c>
      <c r="J60" s="25">
        <f t="shared" si="21"/>
        <v>0</v>
      </c>
      <c r="K60" s="25">
        <f t="shared" si="21"/>
        <v>0</v>
      </c>
      <c r="L60" s="25">
        <f t="shared" si="21"/>
        <v>0</v>
      </c>
      <c r="M60" s="25">
        <f t="shared" si="21"/>
        <v>0</v>
      </c>
      <c r="N60" s="25">
        <f t="shared" si="21"/>
        <v>0</v>
      </c>
      <c r="O60" s="25">
        <f t="shared" si="20"/>
        <v>0</v>
      </c>
    </row>
    <row r="61" spans="1:15" s="10" customFormat="1" ht="11.4" customHeight="1" x14ac:dyDescent="0.2">
      <c r="A61" s="10" t="s">
        <v>55</v>
      </c>
      <c r="B61" s="56">
        <f>'Total Firma'!$I$7</f>
        <v>5.0000000000000001E-3</v>
      </c>
      <c r="C61" s="25">
        <f t="shared" ref="C61:N61" si="22">ROUND(SUM(C79*$B61)*-1*2,1)/2</f>
        <v>0</v>
      </c>
      <c r="D61" s="25">
        <f t="shared" si="22"/>
        <v>0</v>
      </c>
      <c r="E61" s="25">
        <f t="shared" si="22"/>
        <v>0</v>
      </c>
      <c r="F61" s="25">
        <f t="shared" si="22"/>
        <v>0</v>
      </c>
      <c r="G61" s="25">
        <f t="shared" si="22"/>
        <v>0</v>
      </c>
      <c r="H61" s="25">
        <f t="shared" si="22"/>
        <v>0</v>
      </c>
      <c r="I61" s="25">
        <f t="shared" si="22"/>
        <v>0</v>
      </c>
      <c r="J61" s="25">
        <f t="shared" si="22"/>
        <v>0</v>
      </c>
      <c r="K61" s="25">
        <f t="shared" si="22"/>
        <v>0</v>
      </c>
      <c r="L61" s="25">
        <f t="shared" si="22"/>
        <v>0</v>
      </c>
      <c r="M61" s="25">
        <f t="shared" si="22"/>
        <v>0</v>
      </c>
      <c r="N61" s="25">
        <f t="shared" si="22"/>
        <v>0</v>
      </c>
      <c r="O61" s="25">
        <f t="shared" si="20"/>
        <v>0</v>
      </c>
    </row>
    <row r="62" spans="1:15" s="10" customFormat="1" ht="11.4" customHeight="1" x14ac:dyDescent="0.2">
      <c r="A62" s="10" t="s">
        <v>7</v>
      </c>
      <c r="B62" s="26"/>
      <c r="C62" s="30">
        <v>0</v>
      </c>
      <c r="D62" s="30">
        <v>0</v>
      </c>
      <c r="E62" s="30">
        <v>0</v>
      </c>
      <c r="F62" s="30">
        <v>0</v>
      </c>
      <c r="G62" s="30">
        <v>0</v>
      </c>
      <c r="H62" s="30">
        <v>0</v>
      </c>
      <c r="I62" s="30">
        <v>0</v>
      </c>
      <c r="J62" s="30">
        <v>0</v>
      </c>
      <c r="K62" s="30">
        <v>0</v>
      </c>
      <c r="L62" s="30">
        <v>0</v>
      </c>
      <c r="M62" s="30">
        <v>0</v>
      </c>
      <c r="N62" s="30">
        <v>0</v>
      </c>
      <c r="O62" s="25">
        <f t="shared" si="20"/>
        <v>0</v>
      </c>
    </row>
    <row r="63" spans="1:15" s="10" customFormat="1" ht="11.4" customHeight="1" x14ac:dyDescent="0.2">
      <c r="A63" s="10" t="s">
        <v>43</v>
      </c>
      <c r="B63" s="29">
        <f>IF($C$8="M",'Total Firma'!$K$8,'Total Firma'!$K$7)</f>
        <v>0</v>
      </c>
      <c r="C63" s="25">
        <f t="shared" ref="C63:N63" si="23">ROUND(SUM(C81*$B63)*-1*2,1)/2</f>
        <v>0</v>
      </c>
      <c r="D63" s="25">
        <f t="shared" si="23"/>
        <v>0</v>
      </c>
      <c r="E63" s="25">
        <f t="shared" si="23"/>
        <v>0</v>
      </c>
      <c r="F63" s="25">
        <f t="shared" si="23"/>
        <v>0</v>
      </c>
      <c r="G63" s="25">
        <f t="shared" si="23"/>
        <v>0</v>
      </c>
      <c r="H63" s="25">
        <f t="shared" si="23"/>
        <v>0</v>
      </c>
      <c r="I63" s="25">
        <f t="shared" si="23"/>
        <v>0</v>
      </c>
      <c r="J63" s="25">
        <f t="shared" si="23"/>
        <v>0</v>
      </c>
      <c r="K63" s="25">
        <f t="shared" si="23"/>
        <v>0</v>
      </c>
      <c r="L63" s="25">
        <f t="shared" si="23"/>
        <v>0</v>
      </c>
      <c r="M63" s="25">
        <f t="shared" si="23"/>
        <v>0</v>
      </c>
      <c r="N63" s="25">
        <f t="shared" si="23"/>
        <v>0</v>
      </c>
      <c r="O63" s="25">
        <f t="shared" si="20"/>
        <v>0</v>
      </c>
    </row>
    <row r="64" spans="1:15" s="10" customFormat="1" ht="11.4" customHeight="1" x14ac:dyDescent="0.2">
      <c r="A64" s="10" t="s">
        <v>149</v>
      </c>
      <c r="B64" s="29">
        <f>IF($C$8="M",'Total Firma'!$L$8,'Total Firma'!$L$7)</f>
        <v>0</v>
      </c>
      <c r="C64" s="25">
        <f t="shared" ref="C64:N64" si="24">ROUND(SUM(C82*$B64)*-1*2,1)/2</f>
        <v>0</v>
      </c>
      <c r="D64" s="25">
        <f t="shared" si="24"/>
        <v>0</v>
      </c>
      <c r="E64" s="25">
        <f t="shared" si="24"/>
        <v>0</v>
      </c>
      <c r="F64" s="25">
        <f t="shared" si="24"/>
        <v>0</v>
      </c>
      <c r="G64" s="25">
        <f t="shared" si="24"/>
        <v>0</v>
      </c>
      <c r="H64" s="25">
        <f t="shared" si="24"/>
        <v>0</v>
      </c>
      <c r="I64" s="25">
        <f t="shared" si="24"/>
        <v>0</v>
      </c>
      <c r="J64" s="25">
        <f t="shared" si="24"/>
        <v>0</v>
      </c>
      <c r="K64" s="25">
        <f t="shared" si="24"/>
        <v>0</v>
      </c>
      <c r="L64" s="25">
        <f t="shared" si="24"/>
        <v>0</v>
      </c>
      <c r="M64" s="25">
        <f t="shared" si="24"/>
        <v>0</v>
      </c>
      <c r="N64" s="25">
        <f t="shared" si="24"/>
        <v>0</v>
      </c>
      <c r="O64" s="25">
        <f t="shared" si="20"/>
        <v>0</v>
      </c>
    </row>
    <row r="65" spans="1:15" s="10" customFormat="1" ht="11.4" customHeight="1" x14ac:dyDescent="0.2">
      <c r="A65" s="10" t="s">
        <v>9</v>
      </c>
      <c r="B65" s="29">
        <f>IF($C$8="M",'Total Firma'!M$8,'Total Firma'!M$7)</f>
        <v>0</v>
      </c>
      <c r="C65" s="25">
        <f t="shared" ref="C65:N65" si="25">ROUND(SUM(C83*$B65)*-1*2,1)/2</f>
        <v>0</v>
      </c>
      <c r="D65" s="25">
        <f t="shared" si="25"/>
        <v>0</v>
      </c>
      <c r="E65" s="25">
        <f t="shared" si="25"/>
        <v>0</v>
      </c>
      <c r="F65" s="25">
        <f t="shared" si="25"/>
        <v>0</v>
      </c>
      <c r="G65" s="25">
        <f t="shared" si="25"/>
        <v>0</v>
      </c>
      <c r="H65" s="25">
        <f t="shared" si="25"/>
        <v>0</v>
      </c>
      <c r="I65" s="25">
        <f t="shared" si="25"/>
        <v>0</v>
      </c>
      <c r="J65" s="25">
        <f t="shared" si="25"/>
        <v>0</v>
      </c>
      <c r="K65" s="25">
        <f t="shared" si="25"/>
        <v>0</v>
      </c>
      <c r="L65" s="25">
        <f t="shared" si="25"/>
        <v>0</v>
      </c>
      <c r="M65" s="25">
        <f t="shared" si="25"/>
        <v>0</v>
      </c>
      <c r="N65" s="25">
        <f t="shared" si="25"/>
        <v>0</v>
      </c>
      <c r="O65" s="25">
        <f t="shared" si="20"/>
        <v>0</v>
      </c>
    </row>
    <row r="66" spans="1:15" s="10" customFormat="1" ht="11.4" customHeight="1" x14ac:dyDescent="0.2">
      <c r="A66" s="10" t="s">
        <v>10</v>
      </c>
      <c r="B66" s="26"/>
      <c r="C66" s="30">
        <v>0</v>
      </c>
      <c r="D66" s="30">
        <v>0</v>
      </c>
      <c r="E66" s="30">
        <v>0</v>
      </c>
      <c r="F66" s="30">
        <v>0</v>
      </c>
      <c r="G66" s="30">
        <v>0</v>
      </c>
      <c r="H66" s="30">
        <v>0</v>
      </c>
      <c r="I66" s="30">
        <v>0</v>
      </c>
      <c r="J66" s="30">
        <v>0</v>
      </c>
      <c r="K66" s="30">
        <v>0</v>
      </c>
      <c r="L66" s="30">
        <v>0</v>
      </c>
      <c r="M66" s="30">
        <v>0</v>
      </c>
      <c r="N66" s="30">
        <v>0</v>
      </c>
      <c r="O66" s="25">
        <f t="shared" si="20"/>
        <v>0</v>
      </c>
    </row>
    <row r="67" spans="1:15" s="10" customFormat="1" ht="11.4" customHeight="1" x14ac:dyDescent="0.2">
      <c r="A67" s="10" t="s">
        <v>11</v>
      </c>
      <c r="B67" s="26"/>
      <c r="C67" s="30">
        <v>0</v>
      </c>
      <c r="D67" s="30">
        <v>0</v>
      </c>
      <c r="E67" s="30">
        <v>0</v>
      </c>
      <c r="F67" s="30">
        <v>0</v>
      </c>
      <c r="G67" s="30">
        <v>0</v>
      </c>
      <c r="H67" s="30">
        <v>0</v>
      </c>
      <c r="I67" s="30">
        <v>0</v>
      </c>
      <c r="J67" s="30">
        <v>0</v>
      </c>
      <c r="K67" s="30">
        <v>0</v>
      </c>
      <c r="L67" s="30">
        <v>0</v>
      </c>
      <c r="M67" s="30">
        <v>0</v>
      </c>
      <c r="N67" s="30">
        <v>0</v>
      </c>
      <c r="O67" s="25">
        <f t="shared" si="20"/>
        <v>0</v>
      </c>
    </row>
    <row r="68" spans="1:15" s="9" customFormat="1" ht="11.4" customHeight="1" x14ac:dyDescent="0.25">
      <c r="A68" s="9" t="s">
        <v>56</v>
      </c>
      <c r="B68" s="26"/>
      <c r="C68" s="28">
        <f t="shared" ref="C68:N68" si="26">SUM(C57:C67)</f>
        <v>0</v>
      </c>
      <c r="D68" s="28">
        <f t="shared" si="26"/>
        <v>0</v>
      </c>
      <c r="E68" s="28">
        <f t="shared" si="26"/>
        <v>0</v>
      </c>
      <c r="F68" s="28">
        <f t="shared" si="26"/>
        <v>0</v>
      </c>
      <c r="G68" s="28">
        <f t="shared" si="26"/>
        <v>0</v>
      </c>
      <c r="H68" s="28">
        <f t="shared" si="26"/>
        <v>0</v>
      </c>
      <c r="I68" s="28">
        <f t="shared" si="26"/>
        <v>0</v>
      </c>
      <c r="J68" s="28">
        <f t="shared" si="26"/>
        <v>0</v>
      </c>
      <c r="K68" s="28">
        <f t="shared" si="26"/>
        <v>0</v>
      </c>
      <c r="L68" s="28">
        <f t="shared" si="26"/>
        <v>0</v>
      </c>
      <c r="M68" s="28">
        <f t="shared" si="26"/>
        <v>0</v>
      </c>
      <c r="N68" s="28">
        <f t="shared" si="26"/>
        <v>0</v>
      </c>
      <c r="O68" s="28">
        <f>SUM(C68:N68)</f>
        <v>0</v>
      </c>
    </row>
    <row r="69" spans="1:15" s="10" customFormat="1" ht="6" customHeight="1" x14ac:dyDescent="0.25">
      <c r="A69" s="9"/>
      <c r="B69" s="26"/>
      <c r="C69" s="27"/>
      <c r="D69" s="27"/>
      <c r="E69" s="27"/>
      <c r="F69" s="27"/>
      <c r="G69" s="27"/>
      <c r="H69" s="27"/>
      <c r="I69" s="27"/>
      <c r="J69" s="27"/>
      <c r="K69" s="27"/>
      <c r="L69" s="27"/>
      <c r="M69" s="27"/>
      <c r="N69" s="27"/>
      <c r="O69" s="25"/>
    </row>
    <row r="70" spans="1:15" s="10" customFormat="1" ht="11.4" customHeight="1" x14ac:dyDescent="0.2">
      <c r="A70" s="10" t="s">
        <v>1</v>
      </c>
      <c r="B70" s="26"/>
      <c r="C70" s="30">
        <v>0</v>
      </c>
      <c r="D70" s="30">
        <v>0</v>
      </c>
      <c r="E70" s="30">
        <v>0</v>
      </c>
      <c r="F70" s="30">
        <v>0</v>
      </c>
      <c r="G70" s="30">
        <v>0</v>
      </c>
      <c r="H70" s="30">
        <v>0</v>
      </c>
      <c r="I70" s="30">
        <v>0</v>
      </c>
      <c r="J70" s="30">
        <v>0</v>
      </c>
      <c r="K70" s="30">
        <v>0</v>
      </c>
      <c r="L70" s="30">
        <v>0</v>
      </c>
      <c r="M70" s="30">
        <v>0</v>
      </c>
      <c r="N70" s="30">
        <v>0</v>
      </c>
      <c r="O70" s="25">
        <f>SUM(C70:N70)</f>
        <v>0</v>
      </c>
    </row>
    <row r="71" spans="1:15" s="9" customFormat="1" ht="11.4" customHeight="1" x14ac:dyDescent="0.25">
      <c r="A71" s="9" t="s">
        <v>38</v>
      </c>
      <c r="B71" s="26"/>
      <c r="C71" s="28">
        <f t="shared" ref="C71:N71" si="27">SUM(C68:C70)</f>
        <v>0</v>
      </c>
      <c r="D71" s="28">
        <f t="shared" si="27"/>
        <v>0</v>
      </c>
      <c r="E71" s="28">
        <f t="shared" si="27"/>
        <v>0</v>
      </c>
      <c r="F71" s="28">
        <f t="shared" si="27"/>
        <v>0</v>
      </c>
      <c r="G71" s="28">
        <f t="shared" si="27"/>
        <v>0</v>
      </c>
      <c r="H71" s="28">
        <f t="shared" si="27"/>
        <v>0</v>
      </c>
      <c r="I71" s="28">
        <f t="shared" si="27"/>
        <v>0</v>
      </c>
      <c r="J71" s="28">
        <f t="shared" si="27"/>
        <v>0</v>
      </c>
      <c r="K71" s="28">
        <f t="shared" si="27"/>
        <v>0</v>
      </c>
      <c r="L71" s="28">
        <f t="shared" si="27"/>
        <v>0</v>
      </c>
      <c r="M71" s="28">
        <f t="shared" si="27"/>
        <v>0</v>
      </c>
      <c r="N71" s="28">
        <f t="shared" si="27"/>
        <v>0</v>
      </c>
      <c r="O71" s="28">
        <f>SUM(C71:N71)</f>
        <v>0</v>
      </c>
    </row>
    <row r="72" spans="1:15" s="10" customFormat="1" ht="6" customHeight="1" x14ac:dyDescent="0.2">
      <c r="B72" s="26"/>
      <c r="C72" s="27"/>
      <c r="D72" s="27"/>
      <c r="E72" s="27"/>
      <c r="F72" s="27"/>
      <c r="G72" s="27"/>
      <c r="H72" s="27"/>
      <c r="I72" s="27"/>
      <c r="J72" s="27"/>
      <c r="K72" s="27"/>
      <c r="L72" s="27"/>
      <c r="M72" s="27"/>
      <c r="N72" s="27"/>
      <c r="O72" s="25"/>
    </row>
    <row r="73" spans="1:15" s="10" customFormat="1" ht="11.4" customHeight="1" x14ac:dyDescent="0.2">
      <c r="A73" s="10" t="s">
        <v>39</v>
      </c>
      <c r="B73" s="26"/>
      <c r="C73" s="30">
        <v>0</v>
      </c>
      <c r="D73" s="30">
        <v>0</v>
      </c>
      <c r="E73" s="30">
        <v>0</v>
      </c>
      <c r="F73" s="30">
        <v>0</v>
      </c>
      <c r="G73" s="30">
        <v>0</v>
      </c>
      <c r="H73" s="30">
        <v>0</v>
      </c>
      <c r="I73" s="30">
        <v>0</v>
      </c>
      <c r="J73" s="30">
        <v>0</v>
      </c>
      <c r="K73" s="30">
        <v>0</v>
      </c>
      <c r="L73" s="30">
        <v>0</v>
      </c>
      <c r="M73" s="30">
        <v>0</v>
      </c>
      <c r="N73" s="30">
        <v>0</v>
      </c>
      <c r="O73" s="25">
        <f>SUM(C73:N73)</f>
        <v>0</v>
      </c>
    </row>
    <row r="74" spans="1:15" s="9" customFormat="1" ht="11.4" customHeight="1" x14ac:dyDescent="0.25">
      <c r="A74" s="9" t="s">
        <v>40</v>
      </c>
      <c r="B74" s="26"/>
      <c r="C74" s="28">
        <f>SUM(C71-C73)</f>
        <v>0</v>
      </c>
      <c r="D74" s="28">
        <f t="shared" ref="D74:N74" si="28">SUM(D71-D73)</f>
        <v>0</v>
      </c>
      <c r="E74" s="28">
        <f t="shared" si="28"/>
        <v>0</v>
      </c>
      <c r="F74" s="28">
        <f t="shared" si="28"/>
        <v>0</v>
      </c>
      <c r="G74" s="28">
        <f t="shared" si="28"/>
        <v>0</v>
      </c>
      <c r="H74" s="28">
        <f t="shared" si="28"/>
        <v>0</v>
      </c>
      <c r="I74" s="28">
        <f t="shared" si="28"/>
        <v>0</v>
      </c>
      <c r="J74" s="28">
        <f t="shared" si="28"/>
        <v>0</v>
      </c>
      <c r="K74" s="28">
        <f t="shared" si="28"/>
        <v>0</v>
      </c>
      <c r="L74" s="28">
        <f t="shared" si="28"/>
        <v>0</v>
      </c>
      <c r="M74" s="28">
        <f t="shared" si="28"/>
        <v>0</v>
      </c>
      <c r="N74" s="28">
        <f t="shared" si="28"/>
        <v>0</v>
      </c>
      <c r="O74" s="28">
        <f>SUM(C74:N74)</f>
        <v>0</v>
      </c>
    </row>
    <row r="75" spans="1:15" s="10" customFormat="1" ht="11.4" x14ac:dyDescent="0.2">
      <c r="B75" s="26"/>
      <c r="C75" s="12"/>
      <c r="D75" s="12"/>
      <c r="E75" s="12"/>
      <c r="F75" s="12"/>
      <c r="G75" s="12"/>
      <c r="H75" s="12"/>
      <c r="I75" s="12"/>
      <c r="J75" s="12"/>
      <c r="K75" s="12"/>
      <c r="L75" s="12"/>
      <c r="M75" s="12"/>
      <c r="N75" s="12"/>
      <c r="O75" s="12"/>
    </row>
    <row r="76" spans="1:15" s="10" customFormat="1" ht="11.4" hidden="1" outlineLevel="1" x14ac:dyDescent="0.2">
      <c r="A76" s="114" t="s">
        <v>150</v>
      </c>
      <c r="C76" s="12"/>
      <c r="D76" s="12"/>
      <c r="E76" s="12"/>
      <c r="F76" s="12"/>
      <c r="G76" s="12"/>
      <c r="H76" s="12"/>
      <c r="I76" s="12"/>
      <c r="J76" s="12"/>
      <c r="K76" s="12"/>
      <c r="L76" s="12"/>
      <c r="M76" s="12"/>
      <c r="N76" s="12"/>
      <c r="O76" s="12"/>
    </row>
    <row r="77" spans="1:15" s="9" customFormat="1" ht="11.4" hidden="1" customHeight="1" outlineLevel="1" x14ac:dyDescent="0.25">
      <c r="A77" s="9" t="s">
        <v>63</v>
      </c>
      <c r="B77" s="26"/>
      <c r="C77" s="28">
        <f t="shared" ref="C77:N77" si="29">C39</f>
        <v>0</v>
      </c>
      <c r="D77" s="28">
        <f t="shared" si="29"/>
        <v>0</v>
      </c>
      <c r="E77" s="28">
        <f t="shared" si="29"/>
        <v>0</v>
      </c>
      <c r="F77" s="28">
        <f t="shared" si="29"/>
        <v>0</v>
      </c>
      <c r="G77" s="28">
        <f t="shared" si="29"/>
        <v>0</v>
      </c>
      <c r="H77" s="28">
        <f t="shared" si="29"/>
        <v>0</v>
      </c>
      <c r="I77" s="28">
        <f t="shared" si="29"/>
        <v>0</v>
      </c>
      <c r="J77" s="28">
        <f t="shared" si="29"/>
        <v>0</v>
      </c>
      <c r="K77" s="28">
        <f t="shared" si="29"/>
        <v>0</v>
      </c>
      <c r="L77" s="28">
        <f t="shared" si="29"/>
        <v>0</v>
      </c>
      <c r="M77" s="28">
        <f t="shared" si="29"/>
        <v>0</v>
      </c>
      <c r="N77" s="28">
        <f t="shared" si="29"/>
        <v>0</v>
      </c>
      <c r="O77" s="28">
        <f>SUM(C77:N77)</f>
        <v>0</v>
      </c>
    </row>
    <row r="78" spans="1:15" s="9" customFormat="1" ht="11.4" hidden="1" customHeight="1" outlineLevel="1" x14ac:dyDescent="0.25">
      <c r="A78" s="9" t="s">
        <v>64</v>
      </c>
      <c r="B78" s="26"/>
      <c r="C78" s="28">
        <f t="shared" ref="C78:N78" si="30">C42</f>
        <v>0</v>
      </c>
      <c r="D78" s="28">
        <f t="shared" si="30"/>
        <v>0</v>
      </c>
      <c r="E78" s="28">
        <f t="shared" si="30"/>
        <v>0</v>
      </c>
      <c r="F78" s="28">
        <f t="shared" si="30"/>
        <v>0</v>
      </c>
      <c r="G78" s="28">
        <f t="shared" si="30"/>
        <v>0</v>
      </c>
      <c r="H78" s="28">
        <f t="shared" si="30"/>
        <v>0</v>
      </c>
      <c r="I78" s="28">
        <f t="shared" si="30"/>
        <v>0</v>
      </c>
      <c r="J78" s="28">
        <f t="shared" si="30"/>
        <v>0</v>
      </c>
      <c r="K78" s="28">
        <f t="shared" si="30"/>
        <v>0</v>
      </c>
      <c r="L78" s="28">
        <f t="shared" si="30"/>
        <v>0</v>
      </c>
      <c r="M78" s="28">
        <f t="shared" si="30"/>
        <v>0</v>
      </c>
      <c r="N78" s="28">
        <f t="shared" si="30"/>
        <v>0</v>
      </c>
      <c r="O78" s="28">
        <f>SUM(C78:N78)</f>
        <v>0</v>
      </c>
    </row>
    <row r="79" spans="1:15" s="9" customFormat="1" ht="11.4" hidden="1" customHeight="1" outlineLevel="1" x14ac:dyDescent="0.25">
      <c r="A79" s="9" t="s">
        <v>78</v>
      </c>
      <c r="B79" s="26"/>
      <c r="C79" s="28">
        <f t="shared" ref="C79:N79" si="31">C43</f>
        <v>0</v>
      </c>
      <c r="D79" s="28">
        <f t="shared" si="31"/>
        <v>0</v>
      </c>
      <c r="E79" s="28">
        <f t="shared" si="31"/>
        <v>0</v>
      </c>
      <c r="F79" s="28">
        <f t="shared" si="31"/>
        <v>0</v>
      </c>
      <c r="G79" s="28">
        <f t="shared" si="31"/>
        <v>0</v>
      </c>
      <c r="H79" s="28">
        <f t="shared" si="31"/>
        <v>0</v>
      </c>
      <c r="I79" s="28">
        <f t="shared" si="31"/>
        <v>0</v>
      </c>
      <c r="J79" s="28">
        <f t="shared" si="31"/>
        <v>0</v>
      </c>
      <c r="K79" s="28">
        <f t="shared" si="31"/>
        <v>0</v>
      </c>
      <c r="L79" s="28">
        <f t="shared" si="31"/>
        <v>0</v>
      </c>
      <c r="M79" s="28">
        <f t="shared" si="31"/>
        <v>0</v>
      </c>
      <c r="N79" s="28">
        <f t="shared" si="31"/>
        <v>0</v>
      </c>
      <c r="O79" s="28">
        <f>SUM(C79:N79)</f>
        <v>0</v>
      </c>
    </row>
    <row r="80" spans="1:15" s="10" customFormat="1" ht="11.4" hidden="1" customHeight="1" outlineLevel="1" x14ac:dyDescent="0.2">
      <c r="A80" s="57" t="s">
        <v>80</v>
      </c>
      <c r="B80" s="59"/>
      <c r="C80" s="59"/>
      <c r="D80" s="59"/>
      <c r="E80" s="59"/>
      <c r="F80" s="59"/>
      <c r="G80" s="59"/>
      <c r="H80" s="59"/>
      <c r="I80" s="59"/>
      <c r="J80" s="59"/>
      <c r="K80" s="59"/>
      <c r="L80" s="59"/>
      <c r="M80" s="59"/>
      <c r="N80" s="59"/>
      <c r="O80" s="59"/>
    </row>
    <row r="81" spans="1:15" s="9" customFormat="1" ht="11.4" hidden="1" customHeight="1" outlineLevel="1" x14ac:dyDescent="0.25">
      <c r="A81" s="9" t="s">
        <v>66</v>
      </c>
      <c r="B81" s="26"/>
      <c r="C81" s="28">
        <f t="shared" ref="C81:N81" si="32">C48</f>
        <v>0</v>
      </c>
      <c r="D81" s="28">
        <f t="shared" si="32"/>
        <v>0</v>
      </c>
      <c r="E81" s="28">
        <f t="shared" si="32"/>
        <v>0</v>
      </c>
      <c r="F81" s="28">
        <f t="shared" si="32"/>
        <v>0</v>
      </c>
      <c r="G81" s="28">
        <f t="shared" si="32"/>
        <v>0</v>
      </c>
      <c r="H81" s="28">
        <f t="shared" si="32"/>
        <v>0</v>
      </c>
      <c r="I81" s="28">
        <f t="shared" si="32"/>
        <v>0</v>
      </c>
      <c r="J81" s="28">
        <f t="shared" si="32"/>
        <v>0</v>
      </c>
      <c r="K81" s="28">
        <f t="shared" si="32"/>
        <v>0</v>
      </c>
      <c r="L81" s="28">
        <f t="shared" si="32"/>
        <v>0</v>
      </c>
      <c r="M81" s="28">
        <f t="shared" si="32"/>
        <v>0</v>
      </c>
      <c r="N81" s="28">
        <f t="shared" si="32"/>
        <v>0</v>
      </c>
      <c r="O81" s="28">
        <f>SUM(C81:N81)</f>
        <v>0</v>
      </c>
    </row>
    <row r="82" spans="1:15" s="9" customFormat="1" ht="11.4" hidden="1" customHeight="1" outlineLevel="1" x14ac:dyDescent="0.25">
      <c r="A82" s="9" t="s">
        <v>67</v>
      </c>
      <c r="B82" s="26"/>
      <c r="C82" s="28">
        <f t="shared" ref="C82:N82" si="33">C49</f>
        <v>0</v>
      </c>
      <c r="D82" s="28">
        <f t="shared" si="33"/>
        <v>0</v>
      </c>
      <c r="E82" s="28">
        <f t="shared" si="33"/>
        <v>0</v>
      </c>
      <c r="F82" s="28">
        <f t="shared" si="33"/>
        <v>0</v>
      </c>
      <c r="G82" s="28">
        <f t="shared" si="33"/>
        <v>0</v>
      </c>
      <c r="H82" s="28">
        <f t="shared" si="33"/>
        <v>0</v>
      </c>
      <c r="I82" s="28">
        <f t="shared" si="33"/>
        <v>0</v>
      </c>
      <c r="J82" s="28">
        <f t="shared" si="33"/>
        <v>0</v>
      </c>
      <c r="K82" s="28">
        <f t="shared" si="33"/>
        <v>0</v>
      </c>
      <c r="L82" s="28">
        <f t="shared" si="33"/>
        <v>0</v>
      </c>
      <c r="M82" s="28">
        <f t="shared" si="33"/>
        <v>0</v>
      </c>
      <c r="N82" s="28">
        <f t="shared" si="33"/>
        <v>0</v>
      </c>
      <c r="O82" s="28">
        <f>SUM(C82:N82)</f>
        <v>0</v>
      </c>
    </row>
    <row r="83" spans="1:15" s="9" customFormat="1" ht="11.4" hidden="1" customHeight="1" outlineLevel="1" x14ac:dyDescent="0.25">
      <c r="A83" s="9" t="s">
        <v>77</v>
      </c>
      <c r="B83" s="26"/>
      <c r="C83" s="28">
        <f t="shared" ref="C83:N83" si="34">C53</f>
        <v>0</v>
      </c>
      <c r="D83" s="28">
        <f t="shared" si="34"/>
        <v>0</v>
      </c>
      <c r="E83" s="28">
        <f t="shared" si="34"/>
        <v>0</v>
      </c>
      <c r="F83" s="28">
        <f t="shared" si="34"/>
        <v>0</v>
      </c>
      <c r="G83" s="28">
        <f t="shared" si="34"/>
        <v>0</v>
      </c>
      <c r="H83" s="28">
        <f t="shared" si="34"/>
        <v>0</v>
      </c>
      <c r="I83" s="28">
        <f t="shared" si="34"/>
        <v>0</v>
      </c>
      <c r="J83" s="28">
        <f t="shared" si="34"/>
        <v>0</v>
      </c>
      <c r="K83" s="28">
        <f t="shared" si="34"/>
        <v>0</v>
      </c>
      <c r="L83" s="28">
        <f t="shared" si="34"/>
        <v>0</v>
      </c>
      <c r="M83" s="28">
        <f t="shared" si="34"/>
        <v>0</v>
      </c>
      <c r="N83" s="28">
        <f t="shared" si="34"/>
        <v>0</v>
      </c>
      <c r="O83" s="28">
        <f>SUM(C83:N83)</f>
        <v>0</v>
      </c>
    </row>
    <row r="84" spans="1:15" collapsed="1" x14ac:dyDescent="0.2"/>
  </sheetData>
  <sheetProtection password="C963" sheet="1" objects="1" scenarios="1" selectLockedCells="1"/>
  <mergeCells count="19">
    <mergeCell ref="C9:D9"/>
    <mergeCell ref="A10:O10"/>
    <mergeCell ref="C7:D7"/>
    <mergeCell ref="F7:G7"/>
    <mergeCell ref="H7:I7"/>
    <mergeCell ref="J7:K7"/>
    <mergeCell ref="M7:O7"/>
    <mergeCell ref="C8:D8"/>
    <mergeCell ref="F8:G8"/>
    <mergeCell ref="H8:I8"/>
    <mergeCell ref="J8:K8"/>
    <mergeCell ref="M8:O8"/>
    <mergeCell ref="C5:D5"/>
    <mergeCell ref="M5:O5"/>
    <mergeCell ref="C6:D6"/>
    <mergeCell ref="F6:G6"/>
    <mergeCell ref="H6:I6"/>
    <mergeCell ref="J6:K6"/>
    <mergeCell ref="M6:O6"/>
  </mergeCells>
  <dataValidations count="1">
    <dataValidation type="list" allowBlank="1" showInputMessage="1" showErrorMessage="1" sqref="C8:D8" xr:uid="{00000000-0002-0000-0B00-000000000000}">
      <formula1>Geschlecht</formula1>
    </dataValidation>
  </dataValidations>
  <printOptions horizontalCentered="1"/>
  <pageMargins left="0.19685039370078741" right="0.19685039370078741" top="0.19685039370078741" bottom="0.6692913385826772" header="0.51181102362204722" footer="0.51181102362204722"/>
  <pageSetup paperSize="9" scale="75" orientation="landscape" r:id="rId1"/>
  <headerFooter>
    <oddFooter>&amp;L&amp;"Arial,Standard"Dies ist eine Vorlage der FI-Partner GmbH. Haben Sie noch Fragen? Wir helfen Ihnen gerne weiter. Kontaktieren Sie uns:
info@fi-partner.ch / Tel. +41 44 501 77 20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4">
    <pageSetUpPr fitToPage="1"/>
  </sheetPr>
  <dimension ref="A1:O84"/>
  <sheetViews>
    <sheetView zoomScaleNormal="100" workbookViewId="0">
      <selection activeCell="C6" sqref="C6:D6"/>
    </sheetView>
  </sheetViews>
  <sheetFormatPr baseColWidth="10" defaultRowHeight="12.6" outlineLevelRow="1" x14ac:dyDescent="0.2"/>
  <cols>
    <col min="1" max="1" width="12.1796875" customWidth="1"/>
    <col min="2" max="2" width="6.1796875" customWidth="1"/>
    <col min="3" max="14" width="8.1796875" style="1" customWidth="1"/>
    <col min="15" max="15" width="9.1796875" style="1" customWidth="1"/>
  </cols>
  <sheetData>
    <row r="1" spans="1:15" ht="15.6" x14ac:dyDescent="0.3">
      <c r="A1" s="3" t="str">
        <f>'Total Firma'!A1</f>
        <v>Musterbeispiel GmbH</v>
      </c>
      <c r="B1" s="3"/>
      <c r="C1" s="82"/>
      <c r="D1"/>
      <c r="E1" s="4"/>
      <c r="F1" s="5"/>
      <c r="G1" s="4"/>
      <c r="H1"/>
      <c r="I1"/>
      <c r="J1"/>
      <c r="K1"/>
      <c r="L1"/>
      <c r="M1"/>
      <c r="N1"/>
      <c r="O1"/>
    </row>
    <row r="2" spans="1:15" s="2" customFormat="1" ht="15" x14ac:dyDescent="0.25">
      <c r="A2" s="6" t="str">
        <f>'Total Firma'!A2</f>
        <v>Beispielstrasse 1</v>
      </c>
      <c r="B2" s="6"/>
      <c r="C2" s="17"/>
      <c r="E2" s="18"/>
      <c r="F2" s="19"/>
      <c r="G2" s="18"/>
    </row>
    <row r="3" spans="1:15" s="2" customFormat="1" ht="15" x14ac:dyDescent="0.25">
      <c r="A3" s="6" t="str">
        <f>'Total Firma'!A3</f>
        <v>3000 Bern</v>
      </c>
      <c r="B3" s="6"/>
      <c r="C3" s="17"/>
      <c r="E3" s="18"/>
      <c r="F3" s="19"/>
      <c r="G3" s="18"/>
    </row>
    <row r="4" spans="1:15" s="7" customFormat="1" ht="13.2" x14ac:dyDescent="0.25">
      <c r="C4" s="81"/>
      <c r="D4" s="23"/>
      <c r="E4" s="15"/>
      <c r="F4" s="16"/>
      <c r="G4" s="15"/>
    </row>
    <row r="5" spans="1:15" s="7" customFormat="1" ht="13.2" x14ac:dyDescent="0.25">
      <c r="A5" s="7" t="s">
        <v>0</v>
      </c>
      <c r="C5" s="126">
        <f ca="1">'Total Firma'!G3</f>
        <v>44338</v>
      </c>
      <c r="D5" s="126"/>
      <c r="E5" s="24"/>
      <c r="F5" s="46" t="s">
        <v>14</v>
      </c>
      <c r="M5" s="127"/>
      <c r="N5" s="127"/>
      <c r="O5" s="127"/>
    </row>
    <row r="6" spans="1:15" s="7" customFormat="1" ht="13.2" x14ac:dyDescent="0.25">
      <c r="A6" s="7" t="s">
        <v>12</v>
      </c>
      <c r="C6" s="130"/>
      <c r="D6" s="130"/>
      <c r="E6" s="24"/>
      <c r="F6" s="128"/>
      <c r="G6" s="128"/>
      <c r="H6" s="128"/>
      <c r="I6" s="128"/>
      <c r="J6" s="128"/>
      <c r="K6" s="128"/>
      <c r="M6" s="127"/>
      <c r="N6" s="127"/>
      <c r="O6" s="127"/>
    </row>
    <row r="7" spans="1:15" s="7" customFormat="1" ht="13.2" x14ac:dyDescent="0.25">
      <c r="A7" s="7" t="s">
        <v>13</v>
      </c>
      <c r="C7" s="130"/>
      <c r="D7" s="130"/>
      <c r="E7" s="24"/>
      <c r="F7" s="128"/>
      <c r="G7" s="128"/>
      <c r="H7" s="128"/>
      <c r="I7" s="128"/>
      <c r="J7" s="128"/>
      <c r="K7" s="128"/>
      <c r="M7" s="127"/>
      <c r="N7" s="127"/>
      <c r="O7" s="127"/>
    </row>
    <row r="8" spans="1:15" s="7" customFormat="1" ht="13.2" x14ac:dyDescent="0.25">
      <c r="A8" s="7" t="s">
        <v>29</v>
      </c>
      <c r="C8" s="130"/>
      <c r="D8" s="130"/>
      <c r="E8" s="15"/>
      <c r="F8" s="128"/>
      <c r="G8" s="128"/>
      <c r="H8" s="128"/>
      <c r="I8" s="128"/>
      <c r="J8" s="128"/>
      <c r="K8" s="128"/>
      <c r="M8" s="127"/>
      <c r="N8" s="127"/>
      <c r="O8" s="127"/>
    </row>
    <row r="9" spans="1:15" s="7" customFormat="1" ht="13.2" x14ac:dyDescent="0.25">
      <c r="C9" s="131"/>
      <c r="D9" s="131"/>
      <c r="E9" s="15"/>
      <c r="F9" s="16"/>
      <c r="G9" s="15"/>
      <c r="M9" s="83"/>
      <c r="N9" s="83"/>
      <c r="O9" s="83"/>
    </row>
    <row r="10" spans="1:15" ht="18" x14ac:dyDescent="0.35">
      <c r="A10" s="129">
        <f>'Total Firma'!A10:O10</f>
        <v>44196</v>
      </c>
      <c r="B10" s="129"/>
      <c r="C10" s="129"/>
      <c r="D10" s="129"/>
      <c r="E10" s="129"/>
      <c r="F10" s="129"/>
      <c r="G10" s="129"/>
      <c r="H10" s="129"/>
      <c r="I10" s="129"/>
      <c r="J10" s="129"/>
      <c r="K10" s="129"/>
      <c r="L10" s="129"/>
      <c r="M10" s="129"/>
      <c r="N10" s="129"/>
      <c r="O10" s="129"/>
    </row>
    <row r="11" spans="1:15" s="10" customFormat="1" ht="11.4" customHeight="1" x14ac:dyDescent="0.2"/>
    <row r="12" spans="1:15" s="11" customFormat="1" ht="11.4" customHeight="1" x14ac:dyDescent="0.25">
      <c r="A12" s="9" t="s">
        <v>86</v>
      </c>
      <c r="B12" s="9" t="str">
        <f ca="1">RIGHT(CELL("Dateiname",A66),LEN(CELL("Dateiname",A66))-FIND("]",CELL("Dateiname",A66)))</f>
        <v>ML 10</v>
      </c>
      <c r="C12" s="9"/>
      <c r="D12" s="9"/>
      <c r="E12" s="9"/>
      <c r="F12" s="9"/>
      <c r="G12" s="9"/>
      <c r="H12" s="9"/>
      <c r="I12" s="9"/>
      <c r="J12" s="9"/>
      <c r="K12" s="9"/>
      <c r="L12" s="9"/>
      <c r="M12" s="9"/>
      <c r="N12" s="9"/>
      <c r="O12" s="9"/>
    </row>
    <row r="13" spans="1:15" s="10" customFormat="1" ht="6" customHeight="1" x14ac:dyDescent="0.2">
      <c r="C13" s="8"/>
      <c r="D13" s="8"/>
      <c r="E13" s="8"/>
      <c r="F13" s="8"/>
      <c r="G13" s="8"/>
      <c r="H13" s="8"/>
      <c r="I13" s="8"/>
      <c r="J13" s="8"/>
      <c r="K13" s="8"/>
      <c r="L13" s="8"/>
      <c r="M13" s="8"/>
      <c r="N13" s="8"/>
      <c r="O13" s="8"/>
    </row>
    <row r="14" spans="1:15" s="11" customFormat="1" ht="11.4" customHeight="1" x14ac:dyDescent="0.25">
      <c r="A14" s="9" t="s">
        <v>3</v>
      </c>
      <c r="B14" s="61">
        <f>C14-1</f>
        <v>44195</v>
      </c>
      <c r="C14" s="50">
        <f>'Total Firma'!A10</f>
        <v>44196</v>
      </c>
      <c r="D14" s="50">
        <f>EDATE(C14,1)</f>
        <v>44227</v>
      </c>
      <c r="E14" s="50">
        <f t="shared" ref="E14:N14" si="0">EDATE(D14,1)</f>
        <v>44255</v>
      </c>
      <c r="F14" s="50">
        <f t="shared" si="0"/>
        <v>44286</v>
      </c>
      <c r="G14" s="50">
        <f t="shared" si="0"/>
        <v>44316</v>
      </c>
      <c r="H14" s="50">
        <f t="shared" si="0"/>
        <v>44347</v>
      </c>
      <c r="I14" s="50">
        <f t="shared" si="0"/>
        <v>44377</v>
      </c>
      <c r="J14" s="50">
        <f t="shared" si="0"/>
        <v>44408</v>
      </c>
      <c r="K14" s="50">
        <f t="shared" si="0"/>
        <v>44439</v>
      </c>
      <c r="L14" s="50">
        <f t="shared" si="0"/>
        <v>44469</v>
      </c>
      <c r="M14" s="50">
        <f t="shared" si="0"/>
        <v>44500</v>
      </c>
      <c r="N14" s="50">
        <f t="shared" si="0"/>
        <v>44530</v>
      </c>
      <c r="O14" s="50" t="s">
        <v>2</v>
      </c>
    </row>
    <row r="15" spans="1:15" s="10" customFormat="1" ht="6" customHeight="1" x14ac:dyDescent="0.2">
      <c r="C15" s="8"/>
      <c r="D15" s="8"/>
      <c r="E15" s="8"/>
      <c r="F15" s="8"/>
      <c r="G15" s="8"/>
      <c r="H15" s="8"/>
      <c r="I15" s="8"/>
      <c r="J15" s="8"/>
      <c r="K15" s="8"/>
      <c r="L15" s="8"/>
      <c r="M15" s="8"/>
      <c r="N15" s="8"/>
      <c r="O15" s="8"/>
    </row>
    <row r="16" spans="1:15" s="10" customFormat="1" ht="11.4" hidden="1" customHeight="1" x14ac:dyDescent="0.2">
      <c r="A16" s="10" t="s">
        <v>69</v>
      </c>
      <c r="B16" s="84">
        <f>DATEDIF($C$7,B14,"M")/12</f>
        <v>120.91666666666667</v>
      </c>
      <c r="C16" s="84">
        <f t="shared" ref="C16:N16" si="1">DATEDIF($C$7,C14,"M")/12</f>
        <v>121</v>
      </c>
      <c r="D16" s="84">
        <f t="shared" si="1"/>
        <v>121.08333333333333</v>
      </c>
      <c r="E16" s="84">
        <f t="shared" si="1"/>
        <v>121.16666666666667</v>
      </c>
      <c r="F16" s="84">
        <f t="shared" si="1"/>
        <v>121.25</v>
      </c>
      <c r="G16" s="84">
        <f t="shared" si="1"/>
        <v>121.33333333333333</v>
      </c>
      <c r="H16" s="84">
        <f t="shared" si="1"/>
        <v>121.41666666666667</v>
      </c>
      <c r="I16" s="84">
        <f t="shared" si="1"/>
        <v>121.5</v>
      </c>
      <c r="J16" s="84">
        <f t="shared" si="1"/>
        <v>121.58333333333333</v>
      </c>
      <c r="K16" s="84">
        <f t="shared" si="1"/>
        <v>121.66666666666667</v>
      </c>
      <c r="L16" s="84">
        <f t="shared" si="1"/>
        <v>121.75</v>
      </c>
      <c r="M16" s="84">
        <f t="shared" si="1"/>
        <v>121.83333333333333</v>
      </c>
      <c r="N16" s="84">
        <f t="shared" si="1"/>
        <v>121.91666666666667</v>
      </c>
      <c r="O16" s="55"/>
    </row>
    <row r="17" spans="1:15" s="10" customFormat="1" ht="6" hidden="1" customHeight="1" x14ac:dyDescent="0.2">
      <c r="C17" s="8"/>
      <c r="D17" s="8"/>
      <c r="E17" s="8"/>
      <c r="F17" s="8"/>
      <c r="G17" s="8"/>
      <c r="H17" s="8"/>
      <c r="I17" s="8"/>
      <c r="J17" s="8"/>
      <c r="K17" s="8"/>
      <c r="L17" s="8"/>
      <c r="M17" s="8"/>
      <c r="N17" s="8"/>
      <c r="O17" s="8"/>
    </row>
    <row r="18" spans="1:15" s="10" customFormat="1" ht="11.4" hidden="1" customHeight="1" x14ac:dyDescent="0.2">
      <c r="A18" s="10" t="s">
        <v>79</v>
      </c>
      <c r="B18" s="85"/>
      <c r="C18" s="85">
        <f>IF(C$41&gt;0,1,0)</f>
        <v>0</v>
      </c>
      <c r="D18" s="85">
        <f t="shared" ref="D18:N18" si="2">IF(D$41&gt;0,1,0)</f>
        <v>0</v>
      </c>
      <c r="E18" s="85">
        <f t="shared" si="2"/>
        <v>0</v>
      </c>
      <c r="F18" s="85">
        <f t="shared" si="2"/>
        <v>0</v>
      </c>
      <c r="G18" s="85">
        <f t="shared" si="2"/>
        <v>0</v>
      </c>
      <c r="H18" s="85">
        <f t="shared" si="2"/>
        <v>0</v>
      </c>
      <c r="I18" s="85">
        <f t="shared" si="2"/>
        <v>0</v>
      </c>
      <c r="J18" s="85">
        <f t="shared" si="2"/>
        <v>0</v>
      </c>
      <c r="K18" s="85">
        <f t="shared" si="2"/>
        <v>0</v>
      </c>
      <c r="L18" s="85">
        <f t="shared" si="2"/>
        <v>0</v>
      </c>
      <c r="M18" s="85">
        <f t="shared" si="2"/>
        <v>0</v>
      </c>
      <c r="N18" s="85">
        <f t="shared" si="2"/>
        <v>0</v>
      </c>
      <c r="O18" s="27">
        <f>SUM(C18:N18)</f>
        <v>0</v>
      </c>
    </row>
    <row r="19" spans="1:15" s="10" customFormat="1" ht="11.4" hidden="1" customHeight="1" x14ac:dyDescent="0.2">
      <c r="A19" s="10" t="s">
        <v>74</v>
      </c>
      <c r="B19" s="85"/>
      <c r="C19" s="85">
        <f t="shared" ref="C19:N19" si="3">IF(C$47&gt;0,1,0)</f>
        <v>0</v>
      </c>
      <c r="D19" s="85">
        <f t="shared" si="3"/>
        <v>0</v>
      </c>
      <c r="E19" s="85">
        <f t="shared" si="3"/>
        <v>0</v>
      </c>
      <c r="F19" s="85">
        <f t="shared" si="3"/>
        <v>0</v>
      </c>
      <c r="G19" s="85">
        <f t="shared" si="3"/>
        <v>0</v>
      </c>
      <c r="H19" s="85">
        <f t="shared" si="3"/>
        <v>0</v>
      </c>
      <c r="I19" s="85">
        <f t="shared" si="3"/>
        <v>0</v>
      </c>
      <c r="J19" s="85">
        <f t="shared" si="3"/>
        <v>0</v>
      </c>
      <c r="K19" s="85">
        <f t="shared" si="3"/>
        <v>0</v>
      </c>
      <c r="L19" s="85">
        <f t="shared" si="3"/>
        <v>0</v>
      </c>
      <c r="M19" s="85">
        <f t="shared" si="3"/>
        <v>0</v>
      </c>
      <c r="N19" s="85">
        <f t="shared" si="3"/>
        <v>0</v>
      </c>
      <c r="O19" s="27">
        <f>SUM(C19:N19)</f>
        <v>0</v>
      </c>
    </row>
    <row r="20" spans="1:15" s="10" customFormat="1" ht="11.4" hidden="1" customHeight="1" x14ac:dyDescent="0.2">
      <c r="A20" s="10" t="s">
        <v>145</v>
      </c>
      <c r="B20" s="85"/>
      <c r="C20" s="85">
        <f>IF(C$16&gt;=IF($C$8="W",'Total Firma'!$G$7,'Total Firma'!$G$8),1,0)</f>
        <v>1</v>
      </c>
      <c r="D20" s="85">
        <f>IF(D$16&gt;=IF($C$8="W",'Total Firma'!$G$7,'Total Firma'!$G$8),1,0)</f>
        <v>1</v>
      </c>
      <c r="E20" s="85">
        <f>IF(E$16&gt;=IF($C$8="W",'Total Firma'!$G$7,'Total Firma'!$G$8),1,0)</f>
        <v>1</v>
      </c>
      <c r="F20" s="85">
        <f>IF(F$16&gt;=IF($C$8="W",'Total Firma'!$G$7,'Total Firma'!$G$8),1,0)</f>
        <v>1</v>
      </c>
      <c r="G20" s="85">
        <f>IF(G$16&gt;=IF($C$8="W",'Total Firma'!$G$7,'Total Firma'!$G$8),1,0)</f>
        <v>1</v>
      </c>
      <c r="H20" s="85">
        <f>IF(H$16&gt;=IF($C$8="W",'Total Firma'!$G$7,'Total Firma'!$G$8),1,0)</f>
        <v>1</v>
      </c>
      <c r="I20" s="85">
        <f>IF(I$16&gt;=IF($C$8="W",'Total Firma'!$G$7,'Total Firma'!$G$8),1,0)</f>
        <v>1</v>
      </c>
      <c r="J20" s="85">
        <f>IF(J$16&gt;=IF($C$8="W",'Total Firma'!$G$7,'Total Firma'!$G$8),1,0)</f>
        <v>1</v>
      </c>
      <c r="K20" s="85">
        <f>IF(K$16&gt;=IF($C$8="W",'Total Firma'!$G$7,'Total Firma'!$G$8),1,0)</f>
        <v>1</v>
      </c>
      <c r="L20" s="85">
        <f>IF(L$16&gt;=IF($C$8="W",'Total Firma'!$G$7,'Total Firma'!$G$8),1,0)</f>
        <v>1</v>
      </c>
      <c r="M20" s="85">
        <f>IF(M$16&gt;=IF($C$8="W",'Total Firma'!$G$7,'Total Firma'!$G$8),1,0)</f>
        <v>1</v>
      </c>
      <c r="N20" s="85">
        <f>IF(N$16&gt;=IF($C$8="W",'Total Firma'!$G$7,'Total Firma'!$G$8),1,0)</f>
        <v>1</v>
      </c>
      <c r="O20" s="27">
        <f>SUM(C20:N20)</f>
        <v>12</v>
      </c>
    </row>
    <row r="21" spans="1:15" s="10" customFormat="1" ht="6" hidden="1" customHeight="1" x14ac:dyDescent="0.2">
      <c r="C21" s="8"/>
      <c r="D21" s="8"/>
      <c r="E21" s="8"/>
      <c r="F21" s="8"/>
      <c r="G21" s="8"/>
      <c r="H21" s="8"/>
      <c r="I21" s="8"/>
      <c r="J21" s="8"/>
      <c r="K21" s="8"/>
      <c r="L21" s="8"/>
      <c r="M21" s="8"/>
      <c r="N21" s="8"/>
      <c r="O21" s="22"/>
    </row>
    <row r="22" spans="1:15" s="10" customFormat="1" ht="11.4" customHeight="1" x14ac:dyDescent="0.2">
      <c r="A22" s="10" t="s">
        <v>37</v>
      </c>
      <c r="B22" s="26"/>
      <c r="C22" s="30">
        <v>0</v>
      </c>
      <c r="D22" s="30">
        <v>0</v>
      </c>
      <c r="E22" s="30">
        <v>0</v>
      </c>
      <c r="F22" s="30">
        <v>0</v>
      </c>
      <c r="G22" s="30">
        <v>0</v>
      </c>
      <c r="H22" s="30">
        <v>0</v>
      </c>
      <c r="I22" s="30">
        <v>0</v>
      </c>
      <c r="J22" s="30">
        <v>0</v>
      </c>
      <c r="K22" s="30">
        <v>0</v>
      </c>
      <c r="L22" s="30">
        <v>0</v>
      </c>
      <c r="M22" s="30">
        <v>0</v>
      </c>
      <c r="N22" s="30">
        <v>0</v>
      </c>
      <c r="O22" s="25">
        <f>SUM(C22:N22)</f>
        <v>0</v>
      </c>
    </row>
    <row r="23" spans="1:15" s="10" customFormat="1" ht="11.4" hidden="1" customHeight="1" x14ac:dyDescent="0.2">
      <c r="A23" s="57"/>
      <c r="B23" s="58"/>
      <c r="C23" s="30">
        <v>0</v>
      </c>
      <c r="D23" s="30">
        <v>0</v>
      </c>
      <c r="E23" s="30">
        <v>0</v>
      </c>
      <c r="F23" s="30">
        <v>0</v>
      </c>
      <c r="G23" s="30">
        <v>0</v>
      </c>
      <c r="H23" s="30">
        <v>0</v>
      </c>
      <c r="I23" s="30">
        <v>0</v>
      </c>
      <c r="J23" s="30">
        <v>0</v>
      </c>
      <c r="K23" s="30">
        <v>0</v>
      </c>
      <c r="L23" s="30">
        <v>0</v>
      </c>
      <c r="M23" s="30">
        <v>0</v>
      </c>
      <c r="N23" s="30">
        <v>0</v>
      </c>
      <c r="O23" s="59"/>
    </row>
    <row r="24" spans="1:15" s="10" customFormat="1" ht="11.4" customHeight="1" x14ac:dyDescent="0.2">
      <c r="A24" s="10" t="s">
        <v>36</v>
      </c>
      <c r="B24" s="26"/>
      <c r="C24" s="30">
        <v>0</v>
      </c>
      <c r="D24" s="30">
        <v>0</v>
      </c>
      <c r="E24" s="30">
        <v>0</v>
      </c>
      <c r="F24" s="30">
        <v>0</v>
      </c>
      <c r="G24" s="30">
        <v>0</v>
      </c>
      <c r="H24" s="30">
        <v>0</v>
      </c>
      <c r="I24" s="30">
        <v>0</v>
      </c>
      <c r="J24" s="30">
        <v>0</v>
      </c>
      <c r="K24" s="30">
        <v>0</v>
      </c>
      <c r="L24" s="30">
        <v>0</v>
      </c>
      <c r="M24" s="30">
        <v>0</v>
      </c>
      <c r="N24" s="30">
        <v>0</v>
      </c>
      <c r="O24" s="25">
        <f>SUM(C24:N24)</f>
        <v>0</v>
      </c>
    </row>
    <row r="25" spans="1:15" s="10" customFormat="1" ht="11.4" hidden="1" customHeight="1" x14ac:dyDescent="0.2">
      <c r="A25" s="57"/>
      <c r="B25" s="59"/>
      <c r="C25" s="59"/>
      <c r="D25" s="59"/>
      <c r="E25" s="59"/>
      <c r="F25" s="59"/>
      <c r="G25" s="59"/>
      <c r="H25" s="59"/>
      <c r="I25" s="59"/>
      <c r="J25" s="59"/>
      <c r="K25" s="59"/>
      <c r="L25" s="59"/>
      <c r="M25" s="59"/>
      <c r="N25" s="59"/>
      <c r="O25" s="59"/>
    </row>
    <row r="26" spans="1:15" s="9" customFormat="1" ht="11.4" customHeight="1" x14ac:dyDescent="0.25">
      <c r="A26" s="9" t="s">
        <v>25</v>
      </c>
      <c r="B26" s="26"/>
      <c r="C26" s="28">
        <f t="shared" ref="C26:N26" si="4">ROUND(SUM(C22:C25)*2,1)/2</f>
        <v>0</v>
      </c>
      <c r="D26" s="28">
        <f t="shared" si="4"/>
        <v>0</v>
      </c>
      <c r="E26" s="28">
        <f t="shared" si="4"/>
        <v>0</v>
      </c>
      <c r="F26" s="28">
        <f t="shared" si="4"/>
        <v>0</v>
      </c>
      <c r="G26" s="28">
        <f t="shared" si="4"/>
        <v>0</v>
      </c>
      <c r="H26" s="28">
        <f t="shared" si="4"/>
        <v>0</v>
      </c>
      <c r="I26" s="28">
        <f t="shared" si="4"/>
        <v>0</v>
      </c>
      <c r="J26" s="28">
        <f t="shared" si="4"/>
        <v>0</v>
      </c>
      <c r="K26" s="28">
        <f t="shared" si="4"/>
        <v>0</v>
      </c>
      <c r="L26" s="28">
        <f t="shared" si="4"/>
        <v>0</v>
      </c>
      <c r="M26" s="28">
        <f t="shared" si="4"/>
        <v>0</v>
      </c>
      <c r="N26" s="28">
        <f t="shared" si="4"/>
        <v>0</v>
      </c>
      <c r="O26" s="28">
        <f>SUM(C26:N26)</f>
        <v>0</v>
      </c>
    </row>
    <row r="27" spans="1:15" s="10" customFormat="1" ht="6" customHeight="1" x14ac:dyDescent="0.2">
      <c r="B27" s="26"/>
      <c r="C27" s="27"/>
      <c r="D27" s="27"/>
      <c r="E27" s="27"/>
      <c r="F27" s="27"/>
      <c r="G27" s="27"/>
      <c r="H27" s="27"/>
      <c r="I27" s="27"/>
      <c r="J27" s="27"/>
      <c r="K27" s="27"/>
      <c r="L27" s="27"/>
      <c r="M27" s="27"/>
      <c r="N27" s="27"/>
      <c r="O27" s="25"/>
    </row>
    <row r="28" spans="1:15" s="10" customFormat="1" ht="11.4" customHeight="1" x14ac:dyDescent="0.2">
      <c r="A28" s="10" t="s">
        <v>73</v>
      </c>
      <c r="B28" s="26"/>
      <c r="C28" s="30">
        <v>0</v>
      </c>
      <c r="D28" s="30">
        <v>0</v>
      </c>
      <c r="E28" s="30">
        <v>0</v>
      </c>
      <c r="F28" s="30">
        <v>0</v>
      </c>
      <c r="G28" s="30">
        <v>0</v>
      </c>
      <c r="H28" s="30">
        <v>0</v>
      </c>
      <c r="I28" s="30">
        <v>0</v>
      </c>
      <c r="J28" s="30">
        <v>0</v>
      </c>
      <c r="K28" s="30">
        <v>0</v>
      </c>
      <c r="L28" s="30">
        <v>0</v>
      </c>
      <c r="M28" s="30">
        <v>0</v>
      </c>
      <c r="N28" s="30">
        <v>0</v>
      </c>
      <c r="O28" s="25">
        <f>SUM(C28:N28)</f>
        <v>0</v>
      </c>
    </row>
    <row r="29" spans="1:15" s="9" customFormat="1" ht="11.4" customHeight="1" x14ac:dyDescent="0.25">
      <c r="A29" s="9" t="s">
        <v>28</v>
      </c>
      <c r="B29" s="26"/>
      <c r="C29" s="28">
        <f t="shared" ref="C29:N29" si="5">SUM(C26:C28)</f>
        <v>0</v>
      </c>
      <c r="D29" s="28">
        <f t="shared" si="5"/>
        <v>0</v>
      </c>
      <c r="E29" s="28">
        <f t="shared" si="5"/>
        <v>0</v>
      </c>
      <c r="F29" s="28">
        <f t="shared" si="5"/>
        <v>0</v>
      </c>
      <c r="G29" s="28">
        <f t="shared" si="5"/>
        <v>0</v>
      </c>
      <c r="H29" s="28">
        <f t="shared" si="5"/>
        <v>0</v>
      </c>
      <c r="I29" s="28">
        <f t="shared" si="5"/>
        <v>0</v>
      </c>
      <c r="J29" s="28">
        <f t="shared" si="5"/>
        <v>0</v>
      </c>
      <c r="K29" s="28">
        <f t="shared" si="5"/>
        <v>0</v>
      </c>
      <c r="L29" s="28">
        <f t="shared" si="5"/>
        <v>0</v>
      </c>
      <c r="M29" s="28">
        <f t="shared" si="5"/>
        <v>0</v>
      </c>
      <c r="N29" s="28">
        <f t="shared" si="5"/>
        <v>0</v>
      </c>
      <c r="O29" s="28">
        <f>SUM(C29:N29)</f>
        <v>0</v>
      </c>
    </row>
    <row r="30" spans="1:15" s="10" customFormat="1" ht="6" customHeight="1" x14ac:dyDescent="0.2">
      <c r="B30" s="26"/>
      <c r="C30" s="27"/>
      <c r="D30" s="27"/>
      <c r="E30" s="27"/>
      <c r="F30" s="27"/>
      <c r="G30" s="27"/>
      <c r="H30" s="27"/>
      <c r="I30" s="27"/>
      <c r="J30" s="27"/>
      <c r="K30" s="27"/>
      <c r="L30" s="27"/>
      <c r="M30" s="27"/>
      <c r="N30" s="27"/>
      <c r="O30" s="25"/>
    </row>
    <row r="31" spans="1:15" s="10" customFormat="1" ht="11.4" hidden="1" customHeight="1" x14ac:dyDescent="0.2">
      <c r="A31" s="10" t="s">
        <v>68</v>
      </c>
      <c r="B31" s="26"/>
      <c r="C31" s="25">
        <f t="shared" ref="C31:N31" si="6">IF($B$16&lt;17,C$29,0)</f>
        <v>0</v>
      </c>
      <c r="D31" s="25">
        <f t="shared" si="6"/>
        <v>0</v>
      </c>
      <c r="E31" s="25">
        <f t="shared" si="6"/>
        <v>0</v>
      </c>
      <c r="F31" s="25">
        <f t="shared" si="6"/>
        <v>0</v>
      </c>
      <c r="G31" s="25">
        <f t="shared" si="6"/>
        <v>0</v>
      </c>
      <c r="H31" s="25">
        <f t="shared" si="6"/>
        <v>0</v>
      </c>
      <c r="I31" s="25">
        <f t="shared" si="6"/>
        <v>0</v>
      </c>
      <c r="J31" s="25">
        <f t="shared" si="6"/>
        <v>0</v>
      </c>
      <c r="K31" s="25">
        <f t="shared" si="6"/>
        <v>0</v>
      </c>
      <c r="L31" s="25">
        <f t="shared" si="6"/>
        <v>0</v>
      </c>
      <c r="M31" s="25">
        <f t="shared" si="6"/>
        <v>0</v>
      </c>
      <c r="N31" s="25">
        <f t="shared" si="6"/>
        <v>0</v>
      </c>
      <c r="O31" s="25">
        <f>SUM(C32:N32)</f>
        <v>0</v>
      </c>
    </row>
    <row r="32" spans="1:15" s="10" customFormat="1" ht="11.4" hidden="1" customHeight="1" x14ac:dyDescent="0.2">
      <c r="A32" s="10" t="s">
        <v>70</v>
      </c>
      <c r="B32" s="26"/>
      <c r="C32" s="25">
        <f>IF(C$16&gt;=IF($C$8="W",'Total Firma'!$G$7,'Total Firma'!$G$8),C$29,0)</f>
        <v>0</v>
      </c>
      <c r="D32" s="25">
        <f>IF(D$16&gt;=IF($C$8="W",'Total Firma'!$G$7,'Total Firma'!$G$8),D$29,0)</f>
        <v>0</v>
      </c>
      <c r="E32" s="25">
        <f>IF(E$16&gt;=IF($C$8="W",'Total Firma'!$G$7,'Total Firma'!$G$8),E$29,0)</f>
        <v>0</v>
      </c>
      <c r="F32" s="25">
        <f>IF(F$16&gt;=IF($C$8="W",'Total Firma'!$G$7,'Total Firma'!$G$8),F$29,0)</f>
        <v>0</v>
      </c>
      <c r="G32" s="25">
        <f>IF(G$16&gt;=IF($C$8="W",'Total Firma'!$G$7,'Total Firma'!$G$8),G$29,0)</f>
        <v>0</v>
      </c>
      <c r="H32" s="25">
        <f>IF(H$16&gt;=IF($C$8="W",'Total Firma'!$G$7,'Total Firma'!$G$8),H$29,0)</f>
        <v>0</v>
      </c>
      <c r="I32" s="25">
        <f>IF(I$16&gt;=IF($C$8="W",'Total Firma'!$G$7,'Total Firma'!$G$8),I$29,0)</f>
        <v>0</v>
      </c>
      <c r="J32" s="25">
        <f>IF(J$16&gt;=IF($C$8="W",'Total Firma'!$G$7,'Total Firma'!$G$8),J$29,0)</f>
        <v>0</v>
      </c>
      <c r="K32" s="25">
        <f>IF(K$16&gt;=IF($C$8="W",'Total Firma'!$G$7,'Total Firma'!$G$8),K$29,0)</f>
        <v>0</v>
      </c>
      <c r="L32" s="25">
        <f>IF(L$16&gt;=IF($C$8="W",'Total Firma'!$G$7,'Total Firma'!$G$8),L$29,0)</f>
        <v>0</v>
      </c>
      <c r="M32" s="25">
        <f>IF(M$16&gt;=IF($C$8="W",'Total Firma'!$G$7,'Total Firma'!$G$8),M$29,0)</f>
        <v>0</v>
      </c>
      <c r="N32" s="25">
        <f>IF(N$16&gt;=IF($C$8="W",'Total Firma'!$G$7,'Total Firma'!$G$8),N$29,0)</f>
        <v>0</v>
      </c>
      <c r="O32" s="25">
        <f>SUM(C32:N32)</f>
        <v>0</v>
      </c>
    </row>
    <row r="33" spans="1:15" s="10" customFormat="1" ht="11.4" hidden="1" customHeight="1" x14ac:dyDescent="0.2">
      <c r="A33" s="10" t="s">
        <v>116</v>
      </c>
      <c r="B33" s="26"/>
      <c r="C33" s="25">
        <f>IF(C$16&gt;=IF($C$8="W",'Total Firma'!$N$7,'Total Firma'!$N$8),C$47,0)</f>
        <v>0</v>
      </c>
      <c r="D33" s="25">
        <f>IF(D$16&gt;=IF($C$8="W",'Total Firma'!$N$7,'Total Firma'!$N$8),D$47,0)</f>
        <v>0</v>
      </c>
      <c r="E33" s="25">
        <f>IF(E$16&gt;=IF($C$8="W",'Total Firma'!$N$7,'Total Firma'!$N$8),E$47,0)</f>
        <v>0</v>
      </c>
      <c r="F33" s="25">
        <f>IF(F$16&gt;=IF($C$8="W",'Total Firma'!$N$7,'Total Firma'!$N$8),F$47,0)</f>
        <v>0</v>
      </c>
      <c r="G33" s="25">
        <f>IF(G$16&gt;=IF($C$8="W",'Total Firma'!$N$7,'Total Firma'!$N$8),G$47,0)</f>
        <v>0</v>
      </c>
      <c r="H33" s="25">
        <f>IF(H$16&gt;=IF($C$8="W",'Total Firma'!$N$7,'Total Firma'!$N$8),H$47,0)</f>
        <v>0</v>
      </c>
      <c r="I33" s="25">
        <f>IF(I$16&gt;=IF($C$8="W",'Total Firma'!$N$7,'Total Firma'!$N$8),I$47,0)</f>
        <v>0</v>
      </c>
      <c r="J33" s="25">
        <f>IF(J$16&gt;=IF($C$8="W",'Total Firma'!$N$7,'Total Firma'!$N$8),J$47,0)</f>
        <v>0</v>
      </c>
      <c r="K33" s="25">
        <f>IF(K$16&gt;=IF($C$8="W",'Total Firma'!$N$7,'Total Firma'!$N$8),K$47,0)</f>
        <v>0</v>
      </c>
      <c r="L33" s="25">
        <f>IF(L$16&gt;=IF($C$8="W",'Total Firma'!$N$7,'Total Firma'!$N$8),L$47,0)</f>
        <v>0</v>
      </c>
      <c r="M33" s="25">
        <f>IF(M$16&gt;=IF($C$8="W",'Total Firma'!$N$7,'Total Firma'!$N$8),M$47,0)</f>
        <v>0</v>
      </c>
      <c r="N33" s="25">
        <f>IF(N$16&gt;=IF($C$8="W",'Total Firma'!$N$7,'Total Firma'!$N$8),N$47,0)</f>
        <v>0</v>
      </c>
      <c r="O33" s="25">
        <f>SUM(C33:N33)</f>
        <v>0</v>
      </c>
    </row>
    <row r="34" spans="1:15" s="10" customFormat="1" ht="5.25" hidden="1" customHeight="1" x14ac:dyDescent="0.2">
      <c r="B34" s="26"/>
      <c r="C34" s="27"/>
      <c r="D34" s="27"/>
      <c r="E34" s="27"/>
      <c r="F34" s="27"/>
      <c r="G34" s="27"/>
      <c r="H34" s="27"/>
      <c r="I34" s="27"/>
      <c r="J34" s="27"/>
      <c r="K34" s="27"/>
      <c r="L34" s="27"/>
      <c r="M34" s="27"/>
      <c r="N34" s="27"/>
      <c r="O34" s="25"/>
    </row>
    <row r="35" spans="1:15" s="10" customFormat="1" ht="11.4" hidden="1" customHeight="1" x14ac:dyDescent="0.2">
      <c r="A35" s="10" t="s">
        <v>148</v>
      </c>
      <c r="B35" s="26"/>
      <c r="C35" s="25">
        <f>IF(C20&gt;0,'Total Firma'!$F7+B37,0+B37)</f>
        <v>1400</v>
      </c>
      <c r="D35" s="25">
        <f>IF(D20&gt;0,'Total Firma'!$F7+C37,0+C37)</f>
        <v>2800</v>
      </c>
      <c r="E35" s="25">
        <f>IF(E20&gt;0,'Total Firma'!$F7+D37,0+D37)</f>
        <v>4200</v>
      </c>
      <c r="F35" s="25">
        <f>IF(F20&gt;0,'Total Firma'!$F7+E37,0+E37)</f>
        <v>5600</v>
      </c>
      <c r="G35" s="25">
        <f>IF(G20&gt;0,'Total Firma'!$F7+F37,0+F37)</f>
        <v>7000</v>
      </c>
      <c r="H35" s="25">
        <f>IF(H20&gt;0,'Total Firma'!$F7+G37,0+G37)</f>
        <v>8400</v>
      </c>
      <c r="I35" s="25">
        <f>IF(I20&gt;0,'Total Firma'!$F7+H37,0+H37)</f>
        <v>9800</v>
      </c>
      <c r="J35" s="25">
        <f>IF(J20&gt;0,'Total Firma'!$F7+I37,0+I37)</f>
        <v>11200</v>
      </c>
      <c r="K35" s="25">
        <f>IF(K20&gt;0,'Total Firma'!$F7+J37,0+J37)</f>
        <v>12600</v>
      </c>
      <c r="L35" s="25">
        <f>IF(L20&gt;0,'Total Firma'!$F7+K37,0+K37)</f>
        <v>14000</v>
      </c>
      <c r="M35" s="25">
        <f>IF(M20&gt;0,'Total Firma'!$F7+L37,0+L37)</f>
        <v>15400</v>
      </c>
      <c r="N35" s="25">
        <f>IF(N20&gt;0,'Total Firma'!$F7+M37,0+M37)</f>
        <v>16800</v>
      </c>
      <c r="O35" s="25">
        <f>SUM(C35:N35)</f>
        <v>109200</v>
      </c>
    </row>
    <row r="36" spans="1:15" s="10" customFormat="1" ht="11.4" hidden="1" customHeight="1" x14ac:dyDescent="0.2">
      <c r="A36" s="10" t="s">
        <v>147</v>
      </c>
      <c r="B36" s="26"/>
      <c r="C36" s="25">
        <f>IF(C32&gt;C35,C35*-1,C32*-1)</f>
        <v>0</v>
      </c>
      <c r="D36" s="25">
        <f t="shared" ref="D36:N36" si="7">IF(D32&gt;D35,D35*-1,D32*-1)</f>
        <v>0</v>
      </c>
      <c r="E36" s="25">
        <f t="shared" si="7"/>
        <v>0</v>
      </c>
      <c r="F36" s="25">
        <f t="shared" si="7"/>
        <v>0</v>
      </c>
      <c r="G36" s="25">
        <f t="shared" si="7"/>
        <v>0</v>
      </c>
      <c r="H36" s="25">
        <f t="shared" si="7"/>
        <v>0</v>
      </c>
      <c r="I36" s="25">
        <f t="shared" si="7"/>
        <v>0</v>
      </c>
      <c r="J36" s="25">
        <f t="shared" si="7"/>
        <v>0</v>
      </c>
      <c r="K36" s="25">
        <f t="shared" si="7"/>
        <v>0</v>
      </c>
      <c r="L36" s="25">
        <f t="shared" si="7"/>
        <v>0</v>
      </c>
      <c r="M36" s="25">
        <f t="shared" si="7"/>
        <v>0</v>
      </c>
      <c r="N36" s="25">
        <f t="shared" si="7"/>
        <v>0</v>
      </c>
      <c r="O36" s="25">
        <f>SUM(C36:N36)</f>
        <v>0</v>
      </c>
    </row>
    <row r="37" spans="1:15" s="10" customFormat="1" ht="11.4" hidden="1" customHeight="1" x14ac:dyDescent="0.2">
      <c r="A37" s="10" t="s">
        <v>146</v>
      </c>
      <c r="B37" s="26"/>
      <c r="C37" s="25">
        <f t="shared" ref="C37:G37" si="8">SUM(C35:C36)</f>
        <v>1400</v>
      </c>
      <c r="D37" s="25">
        <f t="shared" si="8"/>
        <v>2800</v>
      </c>
      <c r="E37" s="25">
        <f t="shared" si="8"/>
        <v>4200</v>
      </c>
      <c r="F37" s="25">
        <f t="shared" si="8"/>
        <v>5600</v>
      </c>
      <c r="G37" s="25">
        <f t="shared" si="8"/>
        <v>7000</v>
      </c>
      <c r="H37" s="25">
        <f>SUM(H35:H36)</f>
        <v>8400</v>
      </c>
      <c r="I37" s="25">
        <f t="shared" ref="I37:M37" si="9">SUM(I35:I36)</f>
        <v>9800</v>
      </c>
      <c r="J37" s="25">
        <f t="shared" si="9"/>
        <v>11200</v>
      </c>
      <c r="K37" s="25">
        <f t="shared" si="9"/>
        <v>12600</v>
      </c>
      <c r="L37" s="25">
        <f t="shared" si="9"/>
        <v>14000</v>
      </c>
      <c r="M37" s="25">
        <f t="shared" si="9"/>
        <v>15400</v>
      </c>
      <c r="N37" s="25">
        <f>SUM(N35:N36)</f>
        <v>16800</v>
      </c>
      <c r="O37" s="25">
        <f>SUM(C37:N37)</f>
        <v>109200</v>
      </c>
    </row>
    <row r="38" spans="1:15" s="10" customFormat="1" ht="5.25" hidden="1" customHeight="1" x14ac:dyDescent="0.2">
      <c r="B38" s="26"/>
      <c r="C38" s="27"/>
      <c r="D38" s="27"/>
      <c r="E38" s="27"/>
      <c r="F38" s="27"/>
      <c r="G38" s="27"/>
      <c r="H38" s="27"/>
      <c r="I38" s="27"/>
      <c r="J38" s="27"/>
      <c r="K38" s="27"/>
      <c r="L38" s="27"/>
      <c r="M38" s="27"/>
      <c r="N38" s="27"/>
      <c r="O38" s="25"/>
    </row>
    <row r="39" spans="1:15" s="10" customFormat="1" ht="11.4" hidden="1" customHeight="1" x14ac:dyDescent="0.2">
      <c r="A39" s="10" t="s">
        <v>63</v>
      </c>
      <c r="B39" s="26"/>
      <c r="C39" s="25">
        <f>IF(SUM(C29-C31+C36)&gt;0,SUM(C29-C31+C36),0)</f>
        <v>0</v>
      </c>
      <c r="D39" s="25">
        <f t="shared" ref="D39:N39" si="10">IF(SUM(D29-D31+D36)&gt;0,SUM(D29-D31+D36),0)</f>
        <v>0</v>
      </c>
      <c r="E39" s="25">
        <f t="shared" si="10"/>
        <v>0</v>
      </c>
      <c r="F39" s="25">
        <f t="shared" si="10"/>
        <v>0</v>
      </c>
      <c r="G39" s="25">
        <f t="shared" si="10"/>
        <v>0</v>
      </c>
      <c r="H39" s="25">
        <f t="shared" si="10"/>
        <v>0</v>
      </c>
      <c r="I39" s="25">
        <f t="shared" si="10"/>
        <v>0</v>
      </c>
      <c r="J39" s="25">
        <f>IF(SUM(J29-J31+J36)&gt;0,SUM(J29-J31+J36),0)</f>
        <v>0</v>
      </c>
      <c r="K39" s="25">
        <f t="shared" si="10"/>
        <v>0</v>
      </c>
      <c r="L39" s="25">
        <f t="shared" si="10"/>
        <v>0</v>
      </c>
      <c r="M39" s="25">
        <f t="shared" si="10"/>
        <v>0</v>
      </c>
      <c r="N39" s="25">
        <f t="shared" si="10"/>
        <v>0</v>
      </c>
      <c r="O39" s="25">
        <f>SUM(C39:N39)</f>
        <v>0</v>
      </c>
    </row>
    <row r="40" spans="1:15" s="10" customFormat="1" ht="5.25" hidden="1" customHeight="1" x14ac:dyDescent="0.2">
      <c r="B40" s="26"/>
      <c r="C40" s="27"/>
      <c r="D40" s="27"/>
      <c r="E40" s="27"/>
      <c r="F40" s="27"/>
      <c r="G40" s="27"/>
      <c r="H40" s="27"/>
      <c r="I40" s="27"/>
      <c r="J40" s="27"/>
      <c r="K40" s="27"/>
      <c r="L40" s="27"/>
      <c r="M40" s="27"/>
      <c r="N40" s="27"/>
      <c r="O40" s="25"/>
    </row>
    <row r="41" spans="1:15" s="10" customFormat="1" ht="11.4" hidden="1" customHeight="1" x14ac:dyDescent="0.2">
      <c r="A41" s="10" t="s">
        <v>82</v>
      </c>
      <c r="B41" s="26"/>
      <c r="C41" s="25">
        <f t="shared" ref="C41:N41" si="11">C29-C31-C32</f>
        <v>0</v>
      </c>
      <c r="D41" s="25">
        <f t="shared" si="11"/>
        <v>0</v>
      </c>
      <c r="E41" s="25">
        <f t="shared" si="11"/>
        <v>0</v>
      </c>
      <c r="F41" s="25">
        <f t="shared" si="11"/>
        <v>0</v>
      </c>
      <c r="G41" s="25">
        <f t="shared" si="11"/>
        <v>0</v>
      </c>
      <c r="H41" s="25">
        <f t="shared" si="11"/>
        <v>0</v>
      </c>
      <c r="I41" s="25">
        <f t="shared" si="11"/>
        <v>0</v>
      </c>
      <c r="J41" s="25">
        <f t="shared" si="11"/>
        <v>0</v>
      </c>
      <c r="K41" s="25">
        <f t="shared" si="11"/>
        <v>0</v>
      </c>
      <c r="L41" s="25">
        <f t="shared" si="11"/>
        <v>0</v>
      </c>
      <c r="M41" s="25">
        <f t="shared" si="11"/>
        <v>0</v>
      </c>
      <c r="N41" s="25">
        <f t="shared" si="11"/>
        <v>0</v>
      </c>
      <c r="O41" s="25">
        <f>SUM(C41:N41)</f>
        <v>0</v>
      </c>
    </row>
    <row r="42" spans="1:15" s="10" customFormat="1" ht="11.4" hidden="1" customHeight="1" x14ac:dyDescent="0.2">
      <c r="A42" s="10" t="s">
        <v>110</v>
      </c>
      <c r="B42" s="26"/>
      <c r="C42" s="25">
        <f>IF(C41&lt;='Total Firma'!$J$7,C41,'Total Firma'!$J$7)</f>
        <v>0</v>
      </c>
      <c r="D42" s="25">
        <f>IF(D41&lt;='Total Firma'!$J$7,D41,'Total Firma'!$J$7)</f>
        <v>0</v>
      </c>
      <c r="E42" s="25">
        <f>IF(E41&lt;='Total Firma'!$J$7,E41,'Total Firma'!$J$7)</f>
        <v>0</v>
      </c>
      <c r="F42" s="25">
        <f>IF(F41&lt;='Total Firma'!$J$7,F41,'Total Firma'!$J$7)</f>
        <v>0</v>
      </c>
      <c r="G42" s="25">
        <f>IF(G41&lt;='Total Firma'!$J$7,G41,'Total Firma'!$J$7)</f>
        <v>0</v>
      </c>
      <c r="H42" s="25">
        <f>IF(H41&lt;='Total Firma'!$J$7,H41,'Total Firma'!$J$7)</f>
        <v>0</v>
      </c>
      <c r="I42" s="25">
        <f>IF(I41&lt;='Total Firma'!$J$7,I41,'Total Firma'!$J$7)</f>
        <v>0</v>
      </c>
      <c r="J42" s="25">
        <f>IF(J41&lt;='Total Firma'!$J$7,J41,'Total Firma'!$J$7)</f>
        <v>0</v>
      </c>
      <c r="K42" s="25">
        <f>IF(K41&lt;='Total Firma'!$J$7,K41,'Total Firma'!$J$7)</f>
        <v>0</v>
      </c>
      <c r="L42" s="25">
        <f>IF(L41&lt;='Total Firma'!$J$7,L41,'Total Firma'!$J$7)</f>
        <v>0</v>
      </c>
      <c r="M42" s="25">
        <f>IF(M41&lt;='Total Firma'!$J$7,M41,'Total Firma'!$J$7)</f>
        <v>0</v>
      </c>
      <c r="N42" s="25">
        <f>IF(N41&lt;='Total Firma'!$J$7,N41,'Total Firma'!$J$7)</f>
        <v>0</v>
      </c>
      <c r="O42" s="25">
        <f>SUM(C42:N42)</f>
        <v>0</v>
      </c>
    </row>
    <row r="43" spans="1:15" s="10" customFormat="1" ht="11.4" hidden="1" customHeight="1" x14ac:dyDescent="0.2">
      <c r="A43" s="10" t="s">
        <v>111</v>
      </c>
      <c r="B43" s="26"/>
      <c r="C43" s="25">
        <f t="shared" ref="C43:N43" si="12">C41-C42</f>
        <v>0</v>
      </c>
      <c r="D43" s="25">
        <f t="shared" si="12"/>
        <v>0</v>
      </c>
      <c r="E43" s="25">
        <f t="shared" si="12"/>
        <v>0</v>
      </c>
      <c r="F43" s="25">
        <f t="shared" si="12"/>
        <v>0</v>
      </c>
      <c r="G43" s="25">
        <f t="shared" si="12"/>
        <v>0</v>
      </c>
      <c r="H43" s="25">
        <f t="shared" si="12"/>
        <v>0</v>
      </c>
      <c r="I43" s="25">
        <f t="shared" si="12"/>
        <v>0</v>
      </c>
      <c r="J43" s="25">
        <f t="shared" si="12"/>
        <v>0</v>
      </c>
      <c r="K43" s="25">
        <f t="shared" si="12"/>
        <v>0</v>
      </c>
      <c r="L43" s="25">
        <f t="shared" si="12"/>
        <v>0</v>
      </c>
      <c r="M43" s="25">
        <f t="shared" si="12"/>
        <v>0</v>
      </c>
      <c r="N43" s="25">
        <f t="shared" si="12"/>
        <v>0</v>
      </c>
      <c r="O43" s="25">
        <f>SUM(C43:N43)</f>
        <v>0</v>
      </c>
    </row>
    <row r="44" spans="1:15" s="10" customFormat="1" ht="11.4" hidden="1" customHeight="1" x14ac:dyDescent="0.2">
      <c r="A44" s="10" t="s">
        <v>112</v>
      </c>
      <c r="B44" s="26"/>
      <c r="C44" s="25">
        <f>IF('Total Firma'!$J$7*$O$18&gt;=$O$42,C41,IF(C$18&gt;0,'Total Firma'!$J$7,0))</f>
        <v>0</v>
      </c>
      <c r="D44" s="25">
        <f>IF('Total Firma'!$J$7*$O$18&gt;=$O$42,D41,IF(D$18&gt;0,'Total Firma'!$J$7,0))</f>
        <v>0</v>
      </c>
      <c r="E44" s="25">
        <f>IF('Total Firma'!$J$7*$O$18&gt;=$O$42,E41,IF(E$18&gt;0,'Total Firma'!$J$7,0))</f>
        <v>0</v>
      </c>
      <c r="F44" s="25">
        <f>IF('Total Firma'!$J$7*$O$18&gt;=$O$42,F41,IF(F$18&gt;0,'Total Firma'!$J$7,0))</f>
        <v>0</v>
      </c>
      <c r="G44" s="25">
        <f>IF('Total Firma'!$J$7*$O$18&gt;=$O$42,G41,IF(G$18&gt;0,'Total Firma'!$J$7,0))</f>
        <v>0</v>
      </c>
      <c r="H44" s="25">
        <f>IF('Total Firma'!$J$7*$O$18&gt;=$O$42,H41,IF(H$18&gt;0,'Total Firma'!$J$7,0))</f>
        <v>0</v>
      </c>
      <c r="I44" s="25">
        <f>IF('Total Firma'!$J$7*$O$18&gt;=$O$42,I41,IF(I$18&gt;0,'Total Firma'!$J$7,0))</f>
        <v>0</v>
      </c>
      <c r="J44" s="25">
        <f>IF('Total Firma'!$J$7*$O$18&gt;=$O$42,J41,IF(J$18&gt;0,'Total Firma'!$J$7,0))</f>
        <v>0</v>
      </c>
      <c r="K44" s="25">
        <f>IF('Total Firma'!$J$7*$O$18&gt;=$O$42,K41,IF(K$18&gt;0,'Total Firma'!$J$7,0))</f>
        <v>0</v>
      </c>
      <c r="L44" s="25">
        <f>IF('Total Firma'!$J$7*$O$18&gt;=$O$42,L41,IF(L$18&gt;0,'Total Firma'!$J$7,0))</f>
        <v>0</v>
      </c>
      <c r="M44" s="25">
        <f>IF('Total Firma'!$J$7*$O$18&gt;=$O$42,M41,IF(M$18&gt;0,'Total Firma'!$J$7,0))</f>
        <v>0</v>
      </c>
      <c r="N44" s="25">
        <f>IF('Total Firma'!$J$7*$O$18&gt;=$O$42,N41,IF(N$18&gt;0,'Total Firma'!$J$7,0))</f>
        <v>0</v>
      </c>
      <c r="O44" s="25">
        <f>SUM(C44:N44)</f>
        <v>0</v>
      </c>
    </row>
    <row r="45" spans="1:15" s="10" customFormat="1" ht="11.4" hidden="1" customHeight="1" x14ac:dyDescent="0.2">
      <c r="A45" s="10" t="s">
        <v>113</v>
      </c>
      <c r="B45" s="26"/>
      <c r="C45" s="25">
        <f t="shared" ref="C45:N45" si="13">IF(C$18&gt;0,SUM($O41-$O44)/$O$18,0)</f>
        <v>0</v>
      </c>
      <c r="D45" s="25">
        <f t="shared" si="13"/>
        <v>0</v>
      </c>
      <c r="E45" s="25">
        <f t="shared" si="13"/>
        <v>0</v>
      </c>
      <c r="F45" s="25">
        <f t="shared" si="13"/>
        <v>0</v>
      </c>
      <c r="G45" s="25">
        <f t="shared" si="13"/>
        <v>0</v>
      </c>
      <c r="H45" s="25">
        <f t="shared" si="13"/>
        <v>0</v>
      </c>
      <c r="I45" s="25">
        <f t="shared" si="13"/>
        <v>0</v>
      </c>
      <c r="J45" s="25">
        <f t="shared" si="13"/>
        <v>0</v>
      </c>
      <c r="K45" s="25">
        <f t="shared" si="13"/>
        <v>0</v>
      </c>
      <c r="L45" s="25">
        <f t="shared" si="13"/>
        <v>0</v>
      </c>
      <c r="M45" s="25">
        <f t="shared" si="13"/>
        <v>0</v>
      </c>
      <c r="N45" s="25">
        <f t="shared" si="13"/>
        <v>0</v>
      </c>
      <c r="O45" s="25">
        <f>SUM(C45:N45)</f>
        <v>0</v>
      </c>
    </row>
    <row r="46" spans="1:15" s="10" customFormat="1" ht="5.25" hidden="1" customHeight="1" x14ac:dyDescent="0.2">
      <c r="B46" s="26"/>
      <c r="C46" s="27"/>
      <c r="D46" s="27"/>
      <c r="E46" s="27"/>
      <c r="F46" s="27"/>
      <c r="G46" s="27"/>
      <c r="H46" s="27"/>
      <c r="I46" s="27"/>
      <c r="J46" s="27"/>
      <c r="K46" s="27"/>
      <c r="L46" s="27"/>
      <c r="M46" s="27"/>
      <c r="N46" s="27"/>
      <c r="O46" s="25"/>
    </row>
    <row r="47" spans="1:15" s="10" customFormat="1" ht="11.4" hidden="1" customHeight="1" x14ac:dyDescent="0.2">
      <c r="A47" s="10" t="s">
        <v>83</v>
      </c>
      <c r="B47" s="26"/>
      <c r="C47" s="25">
        <f t="shared" ref="C47:N47" si="14">C$29-C$28</f>
        <v>0</v>
      </c>
      <c r="D47" s="25">
        <f t="shared" si="14"/>
        <v>0</v>
      </c>
      <c r="E47" s="25">
        <f t="shared" si="14"/>
        <v>0</v>
      </c>
      <c r="F47" s="25">
        <f t="shared" si="14"/>
        <v>0</v>
      </c>
      <c r="G47" s="25">
        <f t="shared" si="14"/>
        <v>0</v>
      </c>
      <c r="H47" s="25">
        <f t="shared" si="14"/>
        <v>0</v>
      </c>
      <c r="I47" s="25">
        <f t="shared" si="14"/>
        <v>0</v>
      </c>
      <c r="J47" s="25">
        <f t="shared" si="14"/>
        <v>0</v>
      </c>
      <c r="K47" s="25">
        <f t="shared" si="14"/>
        <v>0</v>
      </c>
      <c r="L47" s="25">
        <f t="shared" si="14"/>
        <v>0</v>
      </c>
      <c r="M47" s="25">
        <f t="shared" si="14"/>
        <v>0</v>
      </c>
      <c r="N47" s="25">
        <f t="shared" si="14"/>
        <v>0</v>
      </c>
      <c r="O47" s="25">
        <f>SUM(C47:N47)</f>
        <v>0</v>
      </c>
    </row>
    <row r="48" spans="1:15" s="10" customFormat="1" ht="11.4" hidden="1" customHeight="1" x14ac:dyDescent="0.2">
      <c r="A48" s="10" t="s">
        <v>105</v>
      </c>
      <c r="B48" s="26"/>
      <c r="C48" s="25">
        <f>IF(C47&lt;='Total Firma'!$J$7,C47,'Total Firma'!$J$7)</f>
        <v>0</v>
      </c>
      <c r="D48" s="25">
        <f>IF(D47&lt;='Total Firma'!$J$7,D47,'Total Firma'!$J$7)</f>
        <v>0</v>
      </c>
      <c r="E48" s="25">
        <f>IF(E47&lt;='Total Firma'!$J$7,E47,'Total Firma'!$J$7)</f>
        <v>0</v>
      </c>
      <c r="F48" s="25">
        <f>IF(F47&lt;='Total Firma'!$J$7,F47,'Total Firma'!$J$7)</f>
        <v>0</v>
      </c>
      <c r="G48" s="25">
        <f>IF(G47&lt;='Total Firma'!$J$7,G47,'Total Firma'!$J$7)</f>
        <v>0</v>
      </c>
      <c r="H48" s="25">
        <f>IF(H47&lt;='Total Firma'!$J$7,H47,'Total Firma'!$J$7)</f>
        <v>0</v>
      </c>
      <c r="I48" s="25">
        <f>IF(I47&lt;='Total Firma'!$J$7,I47,'Total Firma'!$J$7)</f>
        <v>0</v>
      </c>
      <c r="J48" s="25">
        <f>IF(J47&lt;='Total Firma'!$J$7,J47,'Total Firma'!$J$7)</f>
        <v>0</v>
      </c>
      <c r="K48" s="25">
        <f>IF(K47&lt;='Total Firma'!$J$7,K47,'Total Firma'!$J$7)</f>
        <v>0</v>
      </c>
      <c r="L48" s="25">
        <f>IF(L47&lt;='Total Firma'!$J$7,L47,'Total Firma'!$J$7)</f>
        <v>0</v>
      </c>
      <c r="M48" s="25">
        <f>IF(M47&lt;='Total Firma'!$J$7,M47,'Total Firma'!$J$7)</f>
        <v>0</v>
      </c>
      <c r="N48" s="25">
        <f>IF(N47&lt;='Total Firma'!$J$7,N47,'Total Firma'!$J$7)</f>
        <v>0</v>
      </c>
      <c r="O48" s="25">
        <f>SUM(C48:N48)</f>
        <v>0</v>
      </c>
    </row>
    <row r="49" spans="1:15" s="10" customFormat="1" ht="11.4" hidden="1" customHeight="1" x14ac:dyDescent="0.2">
      <c r="A49" s="10" t="s">
        <v>106</v>
      </c>
      <c r="B49" s="26"/>
      <c r="C49" s="25">
        <f t="shared" ref="C49:N49" si="15">C47-C48</f>
        <v>0</v>
      </c>
      <c r="D49" s="25">
        <f t="shared" si="15"/>
        <v>0</v>
      </c>
      <c r="E49" s="25">
        <f t="shared" si="15"/>
        <v>0</v>
      </c>
      <c r="F49" s="25">
        <f t="shared" si="15"/>
        <v>0</v>
      </c>
      <c r="G49" s="25">
        <f t="shared" si="15"/>
        <v>0</v>
      </c>
      <c r="H49" s="25">
        <f t="shared" si="15"/>
        <v>0</v>
      </c>
      <c r="I49" s="25">
        <f t="shared" si="15"/>
        <v>0</v>
      </c>
      <c r="J49" s="25">
        <f t="shared" si="15"/>
        <v>0</v>
      </c>
      <c r="K49" s="25">
        <f t="shared" si="15"/>
        <v>0</v>
      </c>
      <c r="L49" s="25">
        <f t="shared" si="15"/>
        <v>0</v>
      </c>
      <c r="M49" s="25">
        <f t="shared" si="15"/>
        <v>0</v>
      </c>
      <c r="N49" s="25">
        <f t="shared" si="15"/>
        <v>0</v>
      </c>
      <c r="O49" s="25">
        <f>SUM(C49:N49)</f>
        <v>0</v>
      </c>
    </row>
    <row r="50" spans="1:15" s="10" customFormat="1" ht="11.4" hidden="1" customHeight="1" x14ac:dyDescent="0.2">
      <c r="A50" s="10" t="s">
        <v>104</v>
      </c>
      <c r="B50" s="26"/>
      <c r="C50" s="25">
        <f>IF('Total Firma'!$J$7*$O$19&gt;=$O$48,C47,IF(C$19&gt;0,'Total Firma'!$J$7,0))</f>
        <v>0</v>
      </c>
      <c r="D50" s="25">
        <f>IF('Total Firma'!$J$7*$O$19&gt;=$O$48,D47,IF(D$19&gt;0,'Total Firma'!$J$7,0))</f>
        <v>0</v>
      </c>
      <c r="E50" s="25">
        <f>IF('Total Firma'!$J$7*$O$19&gt;=$O$48,E47,IF(E$19&gt;0,'Total Firma'!$J$7,0))</f>
        <v>0</v>
      </c>
      <c r="F50" s="25">
        <f>IF('Total Firma'!$J$7*$O$19&gt;=$O$48,F47,IF(F$19&gt;0,'Total Firma'!$J$7,0))</f>
        <v>0</v>
      </c>
      <c r="G50" s="25">
        <f>IF('Total Firma'!$J$7*$O$19&gt;=$O$48,G47,IF(G$19&gt;0,'Total Firma'!$J$7,0))</f>
        <v>0</v>
      </c>
      <c r="H50" s="25">
        <f>IF('Total Firma'!$J$7*$O$19&gt;=$O$48,H47,IF(H$19&gt;0,'Total Firma'!$J$7,0))</f>
        <v>0</v>
      </c>
      <c r="I50" s="25">
        <f>IF('Total Firma'!$J$7*$O$19&gt;=$O$48,I47,IF(I$19&gt;0,'Total Firma'!$J$7,0))</f>
        <v>0</v>
      </c>
      <c r="J50" s="25">
        <f>IF('Total Firma'!$J$7*$O$19&gt;=$O$48,J47,IF(J$19&gt;0,'Total Firma'!$J$7,0))</f>
        <v>0</v>
      </c>
      <c r="K50" s="25">
        <f>IF('Total Firma'!$J$7*$O$19&gt;=$O$48,K47,IF(K$19&gt;0,'Total Firma'!$J$7,0))</f>
        <v>0</v>
      </c>
      <c r="L50" s="25">
        <f>IF('Total Firma'!$J$7*$O$19&gt;=$O$48,L47,IF(L$19&gt;0,'Total Firma'!$J$7,0))</f>
        <v>0</v>
      </c>
      <c r="M50" s="25">
        <f>IF('Total Firma'!$J$7*$O$19&gt;=$O$48,M47,IF(M$19&gt;0,'Total Firma'!$J$7,0))</f>
        <v>0</v>
      </c>
      <c r="N50" s="25">
        <f>IF('Total Firma'!$J$7*$O$19&gt;=$O$48,N47,IF(N$19&gt;0,'Total Firma'!$J$7,0))</f>
        <v>0</v>
      </c>
      <c r="O50" s="25">
        <f>SUM(C50:N50)</f>
        <v>0</v>
      </c>
    </row>
    <row r="51" spans="1:15" s="10" customFormat="1" ht="11.4" hidden="1" customHeight="1" x14ac:dyDescent="0.2">
      <c r="A51" s="10" t="s">
        <v>109</v>
      </c>
      <c r="B51" s="26"/>
      <c r="C51" s="25">
        <f t="shared" ref="C51:N51" si="16">IF(C$19&gt;0,SUM($O47-$O50)/$O$19,0)</f>
        <v>0</v>
      </c>
      <c r="D51" s="25">
        <f t="shared" si="16"/>
        <v>0</v>
      </c>
      <c r="E51" s="25">
        <f t="shared" si="16"/>
        <v>0</v>
      </c>
      <c r="F51" s="25">
        <f t="shared" si="16"/>
        <v>0</v>
      </c>
      <c r="G51" s="25">
        <f t="shared" si="16"/>
        <v>0</v>
      </c>
      <c r="H51" s="25">
        <f t="shared" si="16"/>
        <v>0</v>
      </c>
      <c r="I51" s="25">
        <f t="shared" si="16"/>
        <v>0</v>
      </c>
      <c r="J51" s="25">
        <f t="shared" si="16"/>
        <v>0</v>
      </c>
      <c r="K51" s="25">
        <f t="shared" si="16"/>
        <v>0</v>
      </c>
      <c r="L51" s="25">
        <f t="shared" si="16"/>
        <v>0</v>
      </c>
      <c r="M51" s="25">
        <f t="shared" si="16"/>
        <v>0</v>
      </c>
      <c r="N51" s="25">
        <f t="shared" si="16"/>
        <v>0</v>
      </c>
      <c r="O51" s="25">
        <f>SUM(C51:N51)</f>
        <v>0</v>
      </c>
    </row>
    <row r="52" spans="1:15" s="10" customFormat="1" ht="5.25" hidden="1" customHeight="1" x14ac:dyDescent="0.2">
      <c r="B52" s="26"/>
      <c r="C52" s="27"/>
      <c r="D52" s="27"/>
      <c r="E52" s="27"/>
      <c r="F52" s="27"/>
      <c r="G52" s="27"/>
      <c r="H52" s="27"/>
      <c r="I52" s="27"/>
      <c r="J52" s="27"/>
      <c r="K52" s="27"/>
      <c r="L52" s="27"/>
      <c r="M52" s="27"/>
      <c r="N52" s="27"/>
      <c r="O52" s="25"/>
    </row>
    <row r="53" spans="1:15" s="10" customFormat="1" ht="11.4" hidden="1" customHeight="1" x14ac:dyDescent="0.2">
      <c r="A53" s="10" t="s">
        <v>98</v>
      </c>
      <c r="B53" s="26"/>
      <c r="C53" s="25">
        <f t="shared" ref="C53:N53" si="17">C47-C33</f>
        <v>0</v>
      </c>
      <c r="D53" s="25">
        <f t="shared" si="17"/>
        <v>0</v>
      </c>
      <c r="E53" s="25">
        <f t="shared" si="17"/>
        <v>0</v>
      </c>
      <c r="F53" s="25">
        <f t="shared" si="17"/>
        <v>0</v>
      </c>
      <c r="G53" s="25">
        <f t="shared" si="17"/>
        <v>0</v>
      </c>
      <c r="H53" s="25">
        <f t="shared" si="17"/>
        <v>0</v>
      </c>
      <c r="I53" s="25">
        <f t="shared" si="17"/>
        <v>0</v>
      </c>
      <c r="J53" s="25">
        <f t="shared" si="17"/>
        <v>0</v>
      </c>
      <c r="K53" s="25">
        <f t="shared" si="17"/>
        <v>0</v>
      </c>
      <c r="L53" s="25">
        <f t="shared" si="17"/>
        <v>0</v>
      </c>
      <c r="M53" s="25">
        <f t="shared" si="17"/>
        <v>0</v>
      </c>
      <c r="N53" s="25">
        <f t="shared" si="17"/>
        <v>0</v>
      </c>
      <c r="O53" s="25">
        <f>SUM(C53:N53)</f>
        <v>0</v>
      </c>
    </row>
    <row r="54" spans="1:15" s="10" customFormat="1" ht="5.25" hidden="1" customHeight="1" x14ac:dyDescent="0.2">
      <c r="B54" s="26"/>
      <c r="C54" s="27"/>
      <c r="D54" s="27"/>
      <c r="E54" s="27"/>
      <c r="F54" s="27"/>
      <c r="G54" s="27"/>
      <c r="H54" s="27"/>
      <c r="I54" s="27"/>
      <c r="J54" s="27"/>
      <c r="K54" s="27"/>
      <c r="L54" s="27"/>
      <c r="M54" s="27"/>
      <c r="N54" s="27"/>
      <c r="O54" s="25"/>
    </row>
    <row r="55" spans="1:15" s="10" customFormat="1" ht="11.4" customHeight="1" x14ac:dyDescent="0.2">
      <c r="A55" s="10" t="s">
        <v>100</v>
      </c>
      <c r="B55" s="26"/>
      <c r="C55" s="30">
        <v>0</v>
      </c>
      <c r="D55" s="30">
        <v>0</v>
      </c>
      <c r="E55" s="30">
        <v>0</v>
      </c>
      <c r="F55" s="30">
        <v>0</v>
      </c>
      <c r="G55" s="30">
        <v>0</v>
      </c>
      <c r="H55" s="30">
        <v>0</v>
      </c>
      <c r="I55" s="30">
        <v>0</v>
      </c>
      <c r="J55" s="30">
        <v>0</v>
      </c>
      <c r="K55" s="30">
        <v>0</v>
      </c>
      <c r="L55" s="30">
        <v>0</v>
      </c>
      <c r="M55" s="30">
        <v>0</v>
      </c>
      <c r="N55" s="30">
        <v>0</v>
      </c>
      <c r="O55" s="25">
        <f>SUM(C55:N55)</f>
        <v>0</v>
      </c>
    </row>
    <row r="56" spans="1:15" s="10" customFormat="1" ht="11.4" customHeight="1" x14ac:dyDescent="0.2">
      <c r="A56" s="10" t="s">
        <v>27</v>
      </c>
      <c r="B56" s="26"/>
      <c r="C56" s="30">
        <v>0</v>
      </c>
      <c r="D56" s="30">
        <v>0</v>
      </c>
      <c r="E56" s="30">
        <v>0</v>
      </c>
      <c r="F56" s="30">
        <v>0</v>
      </c>
      <c r="G56" s="30">
        <v>0</v>
      </c>
      <c r="H56" s="30">
        <v>0</v>
      </c>
      <c r="I56" s="30">
        <v>0</v>
      </c>
      <c r="J56" s="30">
        <v>0</v>
      </c>
      <c r="K56" s="30">
        <v>0</v>
      </c>
      <c r="L56" s="30">
        <v>0</v>
      </c>
      <c r="M56" s="30">
        <v>0</v>
      </c>
      <c r="N56" s="30">
        <v>0</v>
      </c>
      <c r="O56" s="25">
        <f>SUM(C56:N56)</f>
        <v>0</v>
      </c>
    </row>
    <row r="57" spans="1:15" s="10" customFormat="1" ht="11.4" customHeight="1" x14ac:dyDescent="0.25">
      <c r="A57" s="9" t="s">
        <v>4</v>
      </c>
      <c r="B57" s="26"/>
      <c r="C57" s="28">
        <f t="shared" ref="C57:N57" si="18">SUM(C29,C55:C56)</f>
        <v>0</v>
      </c>
      <c r="D57" s="28">
        <f t="shared" si="18"/>
        <v>0</v>
      </c>
      <c r="E57" s="28">
        <f t="shared" si="18"/>
        <v>0</v>
      </c>
      <c r="F57" s="28">
        <f t="shared" si="18"/>
        <v>0</v>
      </c>
      <c r="G57" s="28">
        <f t="shared" si="18"/>
        <v>0</v>
      </c>
      <c r="H57" s="28">
        <f t="shared" si="18"/>
        <v>0</v>
      </c>
      <c r="I57" s="28">
        <f t="shared" si="18"/>
        <v>0</v>
      </c>
      <c r="J57" s="28">
        <f t="shared" si="18"/>
        <v>0</v>
      </c>
      <c r="K57" s="28">
        <f t="shared" si="18"/>
        <v>0</v>
      </c>
      <c r="L57" s="28">
        <f t="shared" si="18"/>
        <v>0</v>
      </c>
      <c r="M57" s="28">
        <f t="shared" si="18"/>
        <v>0</v>
      </c>
      <c r="N57" s="28">
        <f t="shared" si="18"/>
        <v>0</v>
      </c>
      <c r="O57" s="28">
        <f>SUM(C57:N57)</f>
        <v>0</v>
      </c>
    </row>
    <row r="58" spans="1:15" s="10" customFormat="1" ht="6" customHeight="1" x14ac:dyDescent="0.2">
      <c r="B58" s="26"/>
      <c r="C58" s="27"/>
      <c r="D58" s="27"/>
      <c r="E58" s="27"/>
      <c r="F58" s="27"/>
      <c r="G58" s="27"/>
      <c r="H58" s="27"/>
      <c r="I58" s="27"/>
      <c r="J58" s="27"/>
      <c r="K58" s="27"/>
      <c r="L58" s="27"/>
      <c r="M58" s="27"/>
      <c r="N58" s="27"/>
      <c r="O58" s="25"/>
    </row>
    <row r="59" spans="1:15" s="10" customFormat="1" ht="11.4" customHeight="1" x14ac:dyDescent="0.2">
      <c r="A59" s="10" t="s">
        <v>6</v>
      </c>
      <c r="B59" s="29">
        <f>'Total Firma'!$E$7</f>
        <v>5.2999999999999999E-2</v>
      </c>
      <c r="C59" s="25">
        <f t="shared" ref="C59:N59" si="19">ROUND(SUM(C77*$B59)*-1*2,1)/2</f>
        <v>0</v>
      </c>
      <c r="D59" s="25">
        <f t="shared" si="19"/>
        <v>0</v>
      </c>
      <c r="E59" s="25">
        <f t="shared" si="19"/>
        <v>0</v>
      </c>
      <c r="F59" s="25">
        <f t="shared" si="19"/>
        <v>0</v>
      </c>
      <c r="G59" s="25">
        <f t="shared" si="19"/>
        <v>0</v>
      </c>
      <c r="H59" s="25">
        <f t="shared" si="19"/>
        <v>0</v>
      </c>
      <c r="I59" s="25">
        <f t="shared" si="19"/>
        <v>0</v>
      </c>
      <c r="J59" s="25">
        <f t="shared" si="19"/>
        <v>0</v>
      </c>
      <c r="K59" s="25">
        <f t="shared" si="19"/>
        <v>0</v>
      </c>
      <c r="L59" s="25">
        <f t="shared" si="19"/>
        <v>0</v>
      </c>
      <c r="M59" s="25">
        <f t="shared" si="19"/>
        <v>0</v>
      </c>
      <c r="N59" s="25">
        <f t="shared" si="19"/>
        <v>0</v>
      </c>
      <c r="O59" s="25">
        <f t="shared" ref="O59:O67" si="20">SUM(C59:N59)</f>
        <v>0</v>
      </c>
    </row>
    <row r="60" spans="1:15" s="10" customFormat="1" ht="11.4" customHeight="1" x14ac:dyDescent="0.2">
      <c r="A60" s="10" t="s">
        <v>48</v>
      </c>
      <c r="B60" s="29">
        <f>'Total Firma'!$H$7</f>
        <v>1.0999999999999999E-2</v>
      </c>
      <c r="C60" s="25">
        <f t="shared" ref="C60:N60" si="21">ROUND(SUM(C78*$B60)*-1*2,1)/2</f>
        <v>0</v>
      </c>
      <c r="D60" s="25">
        <f t="shared" si="21"/>
        <v>0</v>
      </c>
      <c r="E60" s="25">
        <f t="shared" si="21"/>
        <v>0</v>
      </c>
      <c r="F60" s="25">
        <f t="shared" si="21"/>
        <v>0</v>
      </c>
      <c r="G60" s="25">
        <f t="shared" si="21"/>
        <v>0</v>
      </c>
      <c r="H60" s="25">
        <f t="shared" si="21"/>
        <v>0</v>
      </c>
      <c r="I60" s="25">
        <f t="shared" si="21"/>
        <v>0</v>
      </c>
      <c r="J60" s="25">
        <f t="shared" si="21"/>
        <v>0</v>
      </c>
      <c r="K60" s="25">
        <f t="shared" si="21"/>
        <v>0</v>
      </c>
      <c r="L60" s="25">
        <f t="shared" si="21"/>
        <v>0</v>
      </c>
      <c r="M60" s="25">
        <f t="shared" si="21"/>
        <v>0</v>
      </c>
      <c r="N60" s="25">
        <f t="shared" si="21"/>
        <v>0</v>
      </c>
      <c r="O60" s="25">
        <f t="shared" si="20"/>
        <v>0</v>
      </c>
    </row>
    <row r="61" spans="1:15" s="10" customFormat="1" ht="11.4" customHeight="1" x14ac:dyDescent="0.2">
      <c r="A61" s="10" t="s">
        <v>55</v>
      </c>
      <c r="B61" s="56">
        <f>'Total Firma'!$I$7</f>
        <v>5.0000000000000001E-3</v>
      </c>
      <c r="C61" s="25">
        <f t="shared" ref="C61:N61" si="22">ROUND(SUM(C79*$B61)*-1*2,1)/2</f>
        <v>0</v>
      </c>
      <c r="D61" s="25">
        <f t="shared" si="22"/>
        <v>0</v>
      </c>
      <c r="E61" s="25">
        <f t="shared" si="22"/>
        <v>0</v>
      </c>
      <c r="F61" s="25">
        <f t="shared" si="22"/>
        <v>0</v>
      </c>
      <c r="G61" s="25">
        <f t="shared" si="22"/>
        <v>0</v>
      </c>
      <c r="H61" s="25">
        <f t="shared" si="22"/>
        <v>0</v>
      </c>
      <c r="I61" s="25">
        <f t="shared" si="22"/>
        <v>0</v>
      </c>
      <c r="J61" s="25">
        <f t="shared" si="22"/>
        <v>0</v>
      </c>
      <c r="K61" s="25">
        <f t="shared" si="22"/>
        <v>0</v>
      </c>
      <c r="L61" s="25">
        <f t="shared" si="22"/>
        <v>0</v>
      </c>
      <c r="M61" s="25">
        <f t="shared" si="22"/>
        <v>0</v>
      </c>
      <c r="N61" s="25">
        <f t="shared" si="22"/>
        <v>0</v>
      </c>
      <c r="O61" s="25">
        <f t="shared" si="20"/>
        <v>0</v>
      </c>
    </row>
    <row r="62" spans="1:15" s="10" customFormat="1" ht="11.4" customHeight="1" x14ac:dyDescent="0.2">
      <c r="A62" s="10" t="s">
        <v>7</v>
      </c>
      <c r="B62" s="26"/>
      <c r="C62" s="30">
        <v>0</v>
      </c>
      <c r="D62" s="30">
        <v>0</v>
      </c>
      <c r="E62" s="30">
        <v>0</v>
      </c>
      <c r="F62" s="30">
        <v>0</v>
      </c>
      <c r="G62" s="30">
        <v>0</v>
      </c>
      <c r="H62" s="30">
        <v>0</v>
      </c>
      <c r="I62" s="30">
        <v>0</v>
      </c>
      <c r="J62" s="30">
        <v>0</v>
      </c>
      <c r="K62" s="30">
        <v>0</v>
      </c>
      <c r="L62" s="30">
        <v>0</v>
      </c>
      <c r="M62" s="30">
        <v>0</v>
      </c>
      <c r="N62" s="30">
        <v>0</v>
      </c>
      <c r="O62" s="25">
        <f t="shared" si="20"/>
        <v>0</v>
      </c>
    </row>
    <row r="63" spans="1:15" s="10" customFormat="1" ht="11.4" customHeight="1" x14ac:dyDescent="0.2">
      <c r="A63" s="10" t="s">
        <v>43</v>
      </c>
      <c r="B63" s="29">
        <f>IF($C$8="M",'Total Firma'!$K$8,'Total Firma'!$K$7)</f>
        <v>0</v>
      </c>
      <c r="C63" s="25">
        <f t="shared" ref="C63:N63" si="23">ROUND(SUM(C81*$B63)*-1*2,1)/2</f>
        <v>0</v>
      </c>
      <c r="D63" s="25">
        <f t="shared" si="23"/>
        <v>0</v>
      </c>
      <c r="E63" s="25">
        <f t="shared" si="23"/>
        <v>0</v>
      </c>
      <c r="F63" s="25">
        <f t="shared" si="23"/>
        <v>0</v>
      </c>
      <c r="G63" s="25">
        <f t="shared" si="23"/>
        <v>0</v>
      </c>
      <c r="H63" s="25">
        <f t="shared" si="23"/>
        <v>0</v>
      </c>
      <c r="I63" s="25">
        <f t="shared" si="23"/>
        <v>0</v>
      </c>
      <c r="J63" s="25">
        <f t="shared" si="23"/>
        <v>0</v>
      </c>
      <c r="K63" s="25">
        <f t="shared" si="23"/>
        <v>0</v>
      </c>
      <c r="L63" s="25">
        <f t="shared" si="23"/>
        <v>0</v>
      </c>
      <c r="M63" s="25">
        <f t="shared" si="23"/>
        <v>0</v>
      </c>
      <c r="N63" s="25">
        <f t="shared" si="23"/>
        <v>0</v>
      </c>
      <c r="O63" s="25">
        <f t="shared" si="20"/>
        <v>0</v>
      </c>
    </row>
    <row r="64" spans="1:15" s="10" customFormat="1" ht="11.4" customHeight="1" x14ac:dyDescent="0.2">
      <c r="A64" s="10" t="s">
        <v>149</v>
      </c>
      <c r="B64" s="29">
        <f>IF($C$8="M",'Total Firma'!$L$8,'Total Firma'!$L$7)</f>
        <v>0</v>
      </c>
      <c r="C64" s="25">
        <f t="shared" ref="C64:N64" si="24">ROUND(SUM(C82*$B64)*-1*2,1)/2</f>
        <v>0</v>
      </c>
      <c r="D64" s="25">
        <f t="shared" si="24"/>
        <v>0</v>
      </c>
      <c r="E64" s="25">
        <f t="shared" si="24"/>
        <v>0</v>
      </c>
      <c r="F64" s="25">
        <f t="shared" si="24"/>
        <v>0</v>
      </c>
      <c r="G64" s="25">
        <f t="shared" si="24"/>
        <v>0</v>
      </c>
      <c r="H64" s="25">
        <f t="shared" si="24"/>
        <v>0</v>
      </c>
      <c r="I64" s="25">
        <f t="shared" si="24"/>
        <v>0</v>
      </c>
      <c r="J64" s="25">
        <f t="shared" si="24"/>
        <v>0</v>
      </c>
      <c r="K64" s="25">
        <f t="shared" si="24"/>
        <v>0</v>
      </c>
      <c r="L64" s="25">
        <f t="shared" si="24"/>
        <v>0</v>
      </c>
      <c r="M64" s="25">
        <f t="shared" si="24"/>
        <v>0</v>
      </c>
      <c r="N64" s="25">
        <f t="shared" si="24"/>
        <v>0</v>
      </c>
      <c r="O64" s="25">
        <f t="shared" si="20"/>
        <v>0</v>
      </c>
    </row>
    <row r="65" spans="1:15" s="10" customFormat="1" ht="11.4" customHeight="1" x14ac:dyDescent="0.2">
      <c r="A65" s="10" t="s">
        <v>9</v>
      </c>
      <c r="B65" s="29">
        <f>IF($C$8="M",'Total Firma'!M$8,'Total Firma'!M$7)</f>
        <v>0</v>
      </c>
      <c r="C65" s="25">
        <f t="shared" ref="C65:N65" si="25">ROUND(SUM(C83*$B65)*-1*2,1)/2</f>
        <v>0</v>
      </c>
      <c r="D65" s="25">
        <f t="shared" si="25"/>
        <v>0</v>
      </c>
      <c r="E65" s="25">
        <f t="shared" si="25"/>
        <v>0</v>
      </c>
      <c r="F65" s="25">
        <f t="shared" si="25"/>
        <v>0</v>
      </c>
      <c r="G65" s="25">
        <f t="shared" si="25"/>
        <v>0</v>
      </c>
      <c r="H65" s="25">
        <f t="shared" si="25"/>
        <v>0</v>
      </c>
      <c r="I65" s="25">
        <f t="shared" si="25"/>
        <v>0</v>
      </c>
      <c r="J65" s="25">
        <f t="shared" si="25"/>
        <v>0</v>
      </c>
      <c r="K65" s="25">
        <f t="shared" si="25"/>
        <v>0</v>
      </c>
      <c r="L65" s="25">
        <f t="shared" si="25"/>
        <v>0</v>
      </c>
      <c r="M65" s="25">
        <f t="shared" si="25"/>
        <v>0</v>
      </c>
      <c r="N65" s="25">
        <f t="shared" si="25"/>
        <v>0</v>
      </c>
      <c r="O65" s="25">
        <f t="shared" si="20"/>
        <v>0</v>
      </c>
    </row>
    <row r="66" spans="1:15" s="10" customFormat="1" ht="11.4" customHeight="1" x14ac:dyDescent="0.2">
      <c r="A66" s="10" t="s">
        <v>10</v>
      </c>
      <c r="B66" s="26"/>
      <c r="C66" s="30">
        <v>0</v>
      </c>
      <c r="D66" s="30">
        <v>0</v>
      </c>
      <c r="E66" s="30">
        <v>0</v>
      </c>
      <c r="F66" s="30">
        <v>0</v>
      </c>
      <c r="G66" s="30">
        <v>0</v>
      </c>
      <c r="H66" s="30">
        <v>0</v>
      </c>
      <c r="I66" s="30">
        <v>0</v>
      </c>
      <c r="J66" s="30">
        <v>0</v>
      </c>
      <c r="K66" s="30">
        <v>0</v>
      </c>
      <c r="L66" s="30">
        <v>0</v>
      </c>
      <c r="M66" s="30">
        <v>0</v>
      </c>
      <c r="N66" s="30">
        <v>0</v>
      </c>
      <c r="O66" s="25">
        <f t="shared" si="20"/>
        <v>0</v>
      </c>
    </row>
    <row r="67" spans="1:15" s="10" customFormat="1" ht="11.4" customHeight="1" x14ac:dyDescent="0.2">
      <c r="A67" s="10" t="s">
        <v>11</v>
      </c>
      <c r="B67" s="26"/>
      <c r="C67" s="30">
        <v>0</v>
      </c>
      <c r="D67" s="30">
        <v>0</v>
      </c>
      <c r="E67" s="30">
        <v>0</v>
      </c>
      <c r="F67" s="30">
        <v>0</v>
      </c>
      <c r="G67" s="30">
        <v>0</v>
      </c>
      <c r="H67" s="30">
        <v>0</v>
      </c>
      <c r="I67" s="30">
        <v>0</v>
      </c>
      <c r="J67" s="30">
        <v>0</v>
      </c>
      <c r="K67" s="30">
        <v>0</v>
      </c>
      <c r="L67" s="30">
        <v>0</v>
      </c>
      <c r="M67" s="30">
        <v>0</v>
      </c>
      <c r="N67" s="30">
        <v>0</v>
      </c>
      <c r="O67" s="25">
        <f t="shared" si="20"/>
        <v>0</v>
      </c>
    </row>
    <row r="68" spans="1:15" s="9" customFormat="1" ht="11.4" customHeight="1" x14ac:dyDescent="0.25">
      <c r="A68" s="9" t="s">
        <v>56</v>
      </c>
      <c r="B68" s="26"/>
      <c r="C68" s="28">
        <f t="shared" ref="C68:N68" si="26">SUM(C57:C67)</f>
        <v>0</v>
      </c>
      <c r="D68" s="28">
        <f t="shared" si="26"/>
        <v>0</v>
      </c>
      <c r="E68" s="28">
        <f t="shared" si="26"/>
        <v>0</v>
      </c>
      <c r="F68" s="28">
        <f t="shared" si="26"/>
        <v>0</v>
      </c>
      <c r="G68" s="28">
        <f t="shared" si="26"/>
        <v>0</v>
      </c>
      <c r="H68" s="28">
        <f t="shared" si="26"/>
        <v>0</v>
      </c>
      <c r="I68" s="28">
        <f t="shared" si="26"/>
        <v>0</v>
      </c>
      <c r="J68" s="28">
        <f t="shared" si="26"/>
        <v>0</v>
      </c>
      <c r="K68" s="28">
        <f t="shared" si="26"/>
        <v>0</v>
      </c>
      <c r="L68" s="28">
        <f t="shared" si="26"/>
        <v>0</v>
      </c>
      <c r="M68" s="28">
        <f t="shared" si="26"/>
        <v>0</v>
      </c>
      <c r="N68" s="28">
        <f t="shared" si="26"/>
        <v>0</v>
      </c>
      <c r="O68" s="28">
        <f>SUM(C68:N68)</f>
        <v>0</v>
      </c>
    </row>
    <row r="69" spans="1:15" s="10" customFormat="1" ht="6" customHeight="1" x14ac:dyDescent="0.25">
      <c r="A69" s="9"/>
      <c r="B69" s="26"/>
      <c r="C69" s="27"/>
      <c r="D69" s="27"/>
      <c r="E69" s="27"/>
      <c r="F69" s="27"/>
      <c r="G69" s="27"/>
      <c r="H69" s="27"/>
      <c r="I69" s="27"/>
      <c r="J69" s="27"/>
      <c r="K69" s="27"/>
      <c r="L69" s="27"/>
      <c r="M69" s="27"/>
      <c r="N69" s="27"/>
      <c r="O69" s="25"/>
    </row>
    <row r="70" spans="1:15" s="10" customFormat="1" ht="11.4" customHeight="1" x14ac:dyDescent="0.2">
      <c r="A70" s="10" t="s">
        <v>1</v>
      </c>
      <c r="B70" s="26"/>
      <c r="C70" s="30">
        <v>0</v>
      </c>
      <c r="D70" s="30">
        <v>0</v>
      </c>
      <c r="E70" s="30">
        <v>0</v>
      </c>
      <c r="F70" s="30">
        <v>0</v>
      </c>
      <c r="G70" s="30">
        <v>0</v>
      </c>
      <c r="H70" s="30">
        <v>0</v>
      </c>
      <c r="I70" s="30">
        <v>0</v>
      </c>
      <c r="J70" s="30">
        <v>0</v>
      </c>
      <c r="K70" s="30">
        <v>0</v>
      </c>
      <c r="L70" s="30">
        <v>0</v>
      </c>
      <c r="M70" s="30">
        <v>0</v>
      </c>
      <c r="N70" s="30">
        <v>0</v>
      </c>
      <c r="O70" s="25">
        <f>SUM(C70:N70)</f>
        <v>0</v>
      </c>
    </row>
    <row r="71" spans="1:15" s="9" customFormat="1" ht="11.4" customHeight="1" x14ac:dyDescent="0.25">
      <c r="A71" s="9" t="s">
        <v>38</v>
      </c>
      <c r="B71" s="26"/>
      <c r="C71" s="28">
        <f t="shared" ref="C71:N71" si="27">SUM(C68:C70)</f>
        <v>0</v>
      </c>
      <c r="D71" s="28">
        <f t="shared" si="27"/>
        <v>0</v>
      </c>
      <c r="E71" s="28">
        <f t="shared" si="27"/>
        <v>0</v>
      </c>
      <c r="F71" s="28">
        <f t="shared" si="27"/>
        <v>0</v>
      </c>
      <c r="G71" s="28">
        <f t="shared" si="27"/>
        <v>0</v>
      </c>
      <c r="H71" s="28">
        <f t="shared" si="27"/>
        <v>0</v>
      </c>
      <c r="I71" s="28">
        <f t="shared" si="27"/>
        <v>0</v>
      </c>
      <c r="J71" s="28">
        <f t="shared" si="27"/>
        <v>0</v>
      </c>
      <c r="K71" s="28">
        <f t="shared" si="27"/>
        <v>0</v>
      </c>
      <c r="L71" s="28">
        <f t="shared" si="27"/>
        <v>0</v>
      </c>
      <c r="M71" s="28">
        <f t="shared" si="27"/>
        <v>0</v>
      </c>
      <c r="N71" s="28">
        <f t="shared" si="27"/>
        <v>0</v>
      </c>
      <c r="O71" s="28">
        <f>SUM(C71:N71)</f>
        <v>0</v>
      </c>
    </row>
    <row r="72" spans="1:15" s="10" customFormat="1" ht="6" customHeight="1" x14ac:dyDescent="0.2">
      <c r="B72" s="26"/>
      <c r="C72" s="27"/>
      <c r="D72" s="27"/>
      <c r="E72" s="27"/>
      <c r="F72" s="27"/>
      <c r="G72" s="27"/>
      <c r="H72" s="27"/>
      <c r="I72" s="27"/>
      <c r="J72" s="27"/>
      <c r="K72" s="27"/>
      <c r="L72" s="27"/>
      <c r="M72" s="27"/>
      <c r="N72" s="27"/>
      <c r="O72" s="25"/>
    </row>
    <row r="73" spans="1:15" s="10" customFormat="1" ht="11.4" customHeight="1" x14ac:dyDescent="0.2">
      <c r="A73" s="10" t="s">
        <v>39</v>
      </c>
      <c r="B73" s="26"/>
      <c r="C73" s="30">
        <v>0</v>
      </c>
      <c r="D73" s="30">
        <v>0</v>
      </c>
      <c r="E73" s="30">
        <v>0</v>
      </c>
      <c r="F73" s="30">
        <v>0</v>
      </c>
      <c r="G73" s="30">
        <v>0</v>
      </c>
      <c r="H73" s="30">
        <v>0</v>
      </c>
      <c r="I73" s="30">
        <v>0</v>
      </c>
      <c r="J73" s="30">
        <v>0</v>
      </c>
      <c r="K73" s="30">
        <v>0</v>
      </c>
      <c r="L73" s="30">
        <v>0</v>
      </c>
      <c r="M73" s="30">
        <v>0</v>
      </c>
      <c r="N73" s="30">
        <v>0</v>
      </c>
      <c r="O73" s="25">
        <f>SUM(C73:N73)</f>
        <v>0</v>
      </c>
    </row>
    <row r="74" spans="1:15" s="9" customFormat="1" ht="11.4" customHeight="1" x14ac:dyDescent="0.25">
      <c r="A74" s="9" t="s">
        <v>40</v>
      </c>
      <c r="B74" s="26"/>
      <c r="C74" s="28">
        <f>SUM(C71-C73)</f>
        <v>0</v>
      </c>
      <c r="D74" s="28">
        <f t="shared" ref="D74:N74" si="28">SUM(D71-D73)</f>
        <v>0</v>
      </c>
      <c r="E74" s="28">
        <f t="shared" si="28"/>
        <v>0</v>
      </c>
      <c r="F74" s="28">
        <f t="shared" si="28"/>
        <v>0</v>
      </c>
      <c r="G74" s="28">
        <f t="shared" si="28"/>
        <v>0</v>
      </c>
      <c r="H74" s="28">
        <f t="shared" si="28"/>
        <v>0</v>
      </c>
      <c r="I74" s="28">
        <f t="shared" si="28"/>
        <v>0</v>
      </c>
      <c r="J74" s="28">
        <f t="shared" si="28"/>
        <v>0</v>
      </c>
      <c r="K74" s="28">
        <f t="shared" si="28"/>
        <v>0</v>
      </c>
      <c r="L74" s="28">
        <f t="shared" si="28"/>
        <v>0</v>
      </c>
      <c r="M74" s="28">
        <f t="shared" si="28"/>
        <v>0</v>
      </c>
      <c r="N74" s="28">
        <f t="shared" si="28"/>
        <v>0</v>
      </c>
      <c r="O74" s="28">
        <f>SUM(C74:N74)</f>
        <v>0</v>
      </c>
    </row>
    <row r="75" spans="1:15" s="10" customFormat="1" ht="11.4" x14ac:dyDescent="0.2">
      <c r="B75" s="26"/>
      <c r="C75" s="12"/>
      <c r="D75" s="12"/>
      <c r="E75" s="12"/>
      <c r="F75" s="12"/>
      <c r="G75" s="12"/>
      <c r="H75" s="12"/>
      <c r="I75" s="12"/>
      <c r="J75" s="12"/>
      <c r="K75" s="12"/>
      <c r="L75" s="12"/>
      <c r="M75" s="12"/>
      <c r="N75" s="12"/>
      <c r="O75" s="12"/>
    </row>
    <row r="76" spans="1:15" s="10" customFormat="1" ht="11.4" hidden="1" outlineLevel="1" x14ac:dyDescent="0.2">
      <c r="A76" s="114" t="s">
        <v>150</v>
      </c>
      <c r="C76" s="12"/>
      <c r="D76" s="12"/>
      <c r="E76" s="12"/>
      <c r="F76" s="12"/>
      <c r="G76" s="12"/>
      <c r="H76" s="12"/>
      <c r="I76" s="12"/>
      <c r="J76" s="12"/>
      <c r="K76" s="12"/>
      <c r="L76" s="12"/>
      <c r="M76" s="12"/>
      <c r="N76" s="12"/>
      <c r="O76" s="12"/>
    </row>
    <row r="77" spans="1:15" s="9" customFormat="1" ht="11.4" hidden="1" customHeight="1" outlineLevel="1" x14ac:dyDescent="0.25">
      <c r="A77" s="9" t="s">
        <v>63</v>
      </c>
      <c r="B77" s="26"/>
      <c r="C77" s="28">
        <f t="shared" ref="C77:N77" si="29">C39</f>
        <v>0</v>
      </c>
      <c r="D77" s="28">
        <f t="shared" si="29"/>
        <v>0</v>
      </c>
      <c r="E77" s="28">
        <f t="shared" si="29"/>
        <v>0</v>
      </c>
      <c r="F77" s="28">
        <f t="shared" si="29"/>
        <v>0</v>
      </c>
      <c r="G77" s="28">
        <f t="shared" si="29"/>
        <v>0</v>
      </c>
      <c r="H77" s="28">
        <f t="shared" si="29"/>
        <v>0</v>
      </c>
      <c r="I77" s="28">
        <f t="shared" si="29"/>
        <v>0</v>
      </c>
      <c r="J77" s="28">
        <f t="shared" si="29"/>
        <v>0</v>
      </c>
      <c r="K77" s="28">
        <f t="shared" si="29"/>
        <v>0</v>
      </c>
      <c r="L77" s="28">
        <f t="shared" si="29"/>
        <v>0</v>
      </c>
      <c r="M77" s="28">
        <f t="shared" si="29"/>
        <v>0</v>
      </c>
      <c r="N77" s="28">
        <f t="shared" si="29"/>
        <v>0</v>
      </c>
      <c r="O77" s="28">
        <f>SUM(C77:N77)</f>
        <v>0</v>
      </c>
    </row>
    <row r="78" spans="1:15" s="9" customFormat="1" ht="11.4" hidden="1" customHeight="1" outlineLevel="1" x14ac:dyDescent="0.25">
      <c r="A78" s="9" t="s">
        <v>64</v>
      </c>
      <c r="B78" s="26"/>
      <c r="C78" s="28">
        <f t="shared" ref="C78:N78" si="30">C42</f>
        <v>0</v>
      </c>
      <c r="D78" s="28">
        <f t="shared" si="30"/>
        <v>0</v>
      </c>
      <c r="E78" s="28">
        <f t="shared" si="30"/>
        <v>0</v>
      </c>
      <c r="F78" s="28">
        <f t="shared" si="30"/>
        <v>0</v>
      </c>
      <c r="G78" s="28">
        <f t="shared" si="30"/>
        <v>0</v>
      </c>
      <c r="H78" s="28">
        <f t="shared" si="30"/>
        <v>0</v>
      </c>
      <c r="I78" s="28">
        <f t="shared" si="30"/>
        <v>0</v>
      </c>
      <c r="J78" s="28">
        <f t="shared" si="30"/>
        <v>0</v>
      </c>
      <c r="K78" s="28">
        <f t="shared" si="30"/>
        <v>0</v>
      </c>
      <c r="L78" s="28">
        <f t="shared" si="30"/>
        <v>0</v>
      </c>
      <c r="M78" s="28">
        <f t="shared" si="30"/>
        <v>0</v>
      </c>
      <c r="N78" s="28">
        <f t="shared" si="30"/>
        <v>0</v>
      </c>
      <c r="O78" s="28">
        <f>SUM(C78:N78)</f>
        <v>0</v>
      </c>
    </row>
    <row r="79" spans="1:15" s="9" customFormat="1" ht="11.4" hidden="1" customHeight="1" outlineLevel="1" x14ac:dyDescent="0.25">
      <c r="A79" s="9" t="s">
        <v>78</v>
      </c>
      <c r="B79" s="26"/>
      <c r="C79" s="28">
        <f t="shared" ref="C79:N79" si="31">C43</f>
        <v>0</v>
      </c>
      <c r="D79" s="28">
        <f t="shared" si="31"/>
        <v>0</v>
      </c>
      <c r="E79" s="28">
        <f t="shared" si="31"/>
        <v>0</v>
      </c>
      <c r="F79" s="28">
        <f t="shared" si="31"/>
        <v>0</v>
      </c>
      <c r="G79" s="28">
        <f t="shared" si="31"/>
        <v>0</v>
      </c>
      <c r="H79" s="28">
        <f t="shared" si="31"/>
        <v>0</v>
      </c>
      <c r="I79" s="28">
        <f t="shared" si="31"/>
        <v>0</v>
      </c>
      <c r="J79" s="28">
        <f t="shared" si="31"/>
        <v>0</v>
      </c>
      <c r="K79" s="28">
        <f t="shared" si="31"/>
        <v>0</v>
      </c>
      <c r="L79" s="28">
        <f t="shared" si="31"/>
        <v>0</v>
      </c>
      <c r="M79" s="28">
        <f t="shared" si="31"/>
        <v>0</v>
      </c>
      <c r="N79" s="28">
        <f t="shared" si="31"/>
        <v>0</v>
      </c>
      <c r="O79" s="28">
        <f>SUM(C79:N79)</f>
        <v>0</v>
      </c>
    </row>
    <row r="80" spans="1:15" s="10" customFormat="1" ht="11.4" hidden="1" customHeight="1" outlineLevel="1" x14ac:dyDescent="0.2">
      <c r="A80" s="57" t="s">
        <v>80</v>
      </c>
      <c r="B80" s="59"/>
      <c r="C80" s="59"/>
      <c r="D80" s="59"/>
      <c r="E80" s="59"/>
      <c r="F80" s="59"/>
      <c r="G80" s="59"/>
      <c r="H80" s="59"/>
      <c r="I80" s="59"/>
      <c r="J80" s="59"/>
      <c r="K80" s="59"/>
      <c r="L80" s="59"/>
      <c r="M80" s="59"/>
      <c r="N80" s="59"/>
      <c r="O80" s="59"/>
    </row>
    <row r="81" spans="1:15" s="9" customFormat="1" ht="11.4" hidden="1" customHeight="1" outlineLevel="1" x14ac:dyDescent="0.25">
      <c r="A81" s="9" t="s">
        <v>66</v>
      </c>
      <c r="B81" s="26"/>
      <c r="C81" s="28">
        <f t="shared" ref="C81:N81" si="32">C48</f>
        <v>0</v>
      </c>
      <c r="D81" s="28">
        <f t="shared" si="32"/>
        <v>0</v>
      </c>
      <c r="E81" s="28">
        <f t="shared" si="32"/>
        <v>0</v>
      </c>
      <c r="F81" s="28">
        <f t="shared" si="32"/>
        <v>0</v>
      </c>
      <c r="G81" s="28">
        <f t="shared" si="32"/>
        <v>0</v>
      </c>
      <c r="H81" s="28">
        <f t="shared" si="32"/>
        <v>0</v>
      </c>
      <c r="I81" s="28">
        <f t="shared" si="32"/>
        <v>0</v>
      </c>
      <c r="J81" s="28">
        <f t="shared" si="32"/>
        <v>0</v>
      </c>
      <c r="K81" s="28">
        <f t="shared" si="32"/>
        <v>0</v>
      </c>
      <c r="L81" s="28">
        <f t="shared" si="32"/>
        <v>0</v>
      </c>
      <c r="M81" s="28">
        <f t="shared" si="32"/>
        <v>0</v>
      </c>
      <c r="N81" s="28">
        <f t="shared" si="32"/>
        <v>0</v>
      </c>
      <c r="O81" s="28">
        <f>SUM(C81:N81)</f>
        <v>0</v>
      </c>
    </row>
    <row r="82" spans="1:15" s="9" customFormat="1" ht="11.4" hidden="1" customHeight="1" outlineLevel="1" x14ac:dyDescent="0.25">
      <c r="A82" s="9" t="s">
        <v>67</v>
      </c>
      <c r="B82" s="26"/>
      <c r="C82" s="28">
        <f t="shared" ref="C82:N82" si="33">C49</f>
        <v>0</v>
      </c>
      <c r="D82" s="28">
        <f t="shared" si="33"/>
        <v>0</v>
      </c>
      <c r="E82" s="28">
        <f t="shared" si="33"/>
        <v>0</v>
      </c>
      <c r="F82" s="28">
        <f t="shared" si="33"/>
        <v>0</v>
      </c>
      <c r="G82" s="28">
        <f t="shared" si="33"/>
        <v>0</v>
      </c>
      <c r="H82" s="28">
        <f t="shared" si="33"/>
        <v>0</v>
      </c>
      <c r="I82" s="28">
        <f t="shared" si="33"/>
        <v>0</v>
      </c>
      <c r="J82" s="28">
        <f t="shared" si="33"/>
        <v>0</v>
      </c>
      <c r="K82" s="28">
        <f t="shared" si="33"/>
        <v>0</v>
      </c>
      <c r="L82" s="28">
        <f t="shared" si="33"/>
        <v>0</v>
      </c>
      <c r="M82" s="28">
        <f t="shared" si="33"/>
        <v>0</v>
      </c>
      <c r="N82" s="28">
        <f t="shared" si="33"/>
        <v>0</v>
      </c>
      <c r="O82" s="28">
        <f>SUM(C82:N82)</f>
        <v>0</v>
      </c>
    </row>
    <row r="83" spans="1:15" s="9" customFormat="1" ht="11.4" hidden="1" customHeight="1" outlineLevel="1" x14ac:dyDescent="0.25">
      <c r="A83" s="9" t="s">
        <v>77</v>
      </c>
      <c r="B83" s="26"/>
      <c r="C83" s="28">
        <f t="shared" ref="C83:N83" si="34">C53</f>
        <v>0</v>
      </c>
      <c r="D83" s="28">
        <f t="shared" si="34"/>
        <v>0</v>
      </c>
      <c r="E83" s="28">
        <f t="shared" si="34"/>
        <v>0</v>
      </c>
      <c r="F83" s="28">
        <f t="shared" si="34"/>
        <v>0</v>
      </c>
      <c r="G83" s="28">
        <f t="shared" si="34"/>
        <v>0</v>
      </c>
      <c r="H83" s="28">
        <f t="shared" si="34"/>
        <v>0</v>
      </c>
      <c r="I83" s="28">
        <f t="shared" si="34"/>
        <v>0</v>
      </c>
      <c r="J83" s="28">
        <f t="shared" si="34"/>
        <v>0</v>
      </c>
      <c r="K83" s="28">
        <f t="shared" si="34"/>
        <v>0</v>
      </c>
      <c r="L83" s="28">
        <f t="shared" si="34"/>
        <v>0</v>
      </c>
      <c r="M83" s="28">
        <f t="shared" si="34"/>
        <v>0</v>
      </c>
      <c r="N83" s="28">
        <f t="shared" si="34"/>
        <v>0</v>
      </c>
      <c r="O83" s="28">
        <f>SUM(C83:N83)</f>
        <v>0</v>
      </c>
    </row>
    <row r="84" spans="1:15" collapsed="1" x14ac:dyDescent="0.2"/>
  </sheetData>
  <sheetProtection password="C963" sheet="1" objects="1" scenarios="1" selectLockedCells="1"/>
  <mergeCells count="19">
    <mergeCell ref="C9:D9"/>
    <mergeCell ref="A10:O10"/>
    <mergeCell ref="C7:D7"/>
    <mergeCell ref="F7:G7"/>
    <mergeCell ref="H7:I7"/>
    <mergeCell ref="J7:K7"/>
    <mergeCell ref="M7:O7"/>
    <mergeCell ref="C8:D8"/>
    <mergeCell ref="F8:G8"/>
    <mergeCell ref="H8:I8"/>
    <mergeCell ref="J8:K8"/>
    <mergeCell ref="M8:O8"/>
    <mergeCell ref="C5:D5"/>
    <mergeCell ref="M5:O5"/>
    <mergeCell ref="C6:D6"/>
    <mergeCell ref="F6:G6"/>
    <mergeCell ref="H6:I6"/>
    <mergeCell ref="J6:K6"/>
    <mergeCell ref="M6:O6"/>
  </mergeCells>
  <dataValidations count="1">
    <dataValidation type="list" allowBlank="1" showInputMessage="1" showErrorMessage="1" sqref="C8:D8" xr:uid="{00000000-0002-0000-0C00-000000000000}">
      <formula1>Geschlecht</formula1>
    </dataValidation>
  </dataValidations>
  <printOptions horizontalCentered="1"/>
  <pageMargins left="0.19685039370078741" right="0.19685039370078741" top="0.19685039370078741" bottom="0.6692913385826772" header="0.51181102362204722" footer="0.51181102362204722"/>
  <pageSetup paperSize="9" scale="75" orientation="landscape" r:id="rId1"/>
  <headerFooter>
    <oddFooter>&amp;L&amp;"Arial,Standard"Dies ist eine Vorlage der FI-Partner GmbH. Haben Sie noch Fragen? Wir helfen Ihnen gerne weiter. Kontaktieren Sie uns:
info@fi-partner.ch / Tel. +41 44 501 77 20</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5">
    <pageSetUpPr fitToPage="1"/>
  </sheetPr>
  <dimension ref="A1:R84"/>
  <sheetViews>
    <sheetView zoomScaleNormal="100" workbookViewId="0">
      <selection activeCell="C6" sqref="C6:D6"/>
    </sheetView>
  </sheetViews>
  <sheetFormatPr baseColWidth="10" defaultRowHeight="12.6" outlineLevelRow="1" x14ac:dyDescent="0.2"/>
  <cols>
    <col min="1" max="1" width="12.1796875" customWidth="1"/>
    <col min="2" max="2" width="6.1796875" customWidth="1"/>
    <col min="3" max="14" width="8.1796875" style="1" customWidth="1"/>
    <col min="15" max="15" width="9.1796875" style="1" customWidth="1"/>
  </cols>
  <sheetData>
    <row r="1" spans="1:15" ht="15.6" x14ac:dyDescent="0.3">
      <c r="A1" s="3" t="str">
        <f>'Total Firma'!A1</f>
        <v>Musterbeispiel GmbH</v>
      </c>
      <c r="B1" s="3"/>
      <c r="C1" s="82"/>
      <c r="D1"/>
      <c r="E1" s="4"/>
      <c r="F1" s="5"/>
      <c r="G1" s="4"/>
      <c r="H1"/>
      <c r="I1"/>
      <c r="J1"/>
      <c r="K1"/>
      <c r="L1"/>
      <c r="M1"/>
      <c r="N1"/>
      <c r="O1"/>
    </row>
    <row r="2" spans="1:15" s="2" customFormat="1" ht="15" x14ac:dyDescent="0.25">
      <c r="A2" s="6" t="str">
        <f>'Total Firma'!A2</f>
        <v>Beispielstrasse 1</v>
      </c>
      <c r="B2" s="6"/>
      <c r="C2" s="17"/>
      <c r="E2" s="18"/>
      <c r="F2" s="19"/>
      <c r="G2" s="18"/>
    </row>
    <row r="3" spans="1:15" s="2" customFormat="1" ht="15" x14ac:dyDescent="0.25">
      <c r="A3" s="6" t="str">
        <f>'Total Firma'!A3</f>
        <v>3000 Bern</v>
      </c>
      <c r="B3" s="6"/>
      <c r="C3" s="17"/>
      <c r="E3" s="18"/>
      <c r="F3" s="19"/>
      <c r="G3" s="18"/>
    </row>
    <row r="4" spans="1:15" s="7" customFormat="1" ht="13.2" x14ac:dyDescent="0.25">
      <c r="C4" s="81"/>
      <c r="D4" s="23"/>
      <c r="E4" s="15"/>
      <c r="F4" s="16"/>
      <c r="G4" s="15"/>
    </row>
    <row r="5" spans="1:15" s="7" customFormat="1" ht="13.2" x14ac:dyDescent="0.25">
      <c r="A5" s="7" t="s">
        <v>0</v>
      </c>
      <c r="C5" s="126">
        <f ca="1">'Total Firma'!G3</f>
        <v>44338</v>
      </c>
      <c r="D5" s="126"/>
      <c r="E5" s="24"/>
      <c r="F5" s="46" t="s">
        <v>14</v>
      </c>
      <c r="M5" s="127"/>
      <c r="N5" s="127"/>
      <c r="O5" s="127"/>
    </row>
    <row r="6" spans="1:15" s="7" customFormat="1" ht="13.2" x14ac:dyDescent="0.25">
      <c r="A6" s="7" t="s">
        <v>12</v>
      </c>
      <c r="C6" s="130"/>
      <c r="D6" s="130"/>
      <c r="E6" s="24"/>
      <c r="F6" s="128"/>
      <c r="G6" s="128"/>
      <c r="H6" s="128"/>
      <c r="I6" s="128"/>
      <c r="J6" s="128"/>
      <c r="K6" s="128"/>
      <c r="M6" s="127"/>
      <c r="N6" s="127"/>
      <c r="O6" s="127"/>
    </row>
    <row r="7" spans="1:15" s="7" customFormat="1" ht="13.2" x14ac:dyDescent="0.25">
      <c r="A7" s="7" t="s">
        <v>13</v>
      </c>
      <c r="C7" s="130"/>
      <c r="D7" s="130"/>
      <c r="E7" s="24"/>
      <c r="F7" s="128"/>
      <c r="G7" s="128"/>
      <c r="H7" s="128"/>
      <c r="I7" s="128"/>
      <c r="J7" s="128"/>
      <c r="K7" s="128"/>
      <c r="M7" s="127"/>
      <c r="N7" s="127"/>
      <c r="O7" s="127"/>
    </row>
    <row r="8" spans="1:15" s="7" customFormat="1" ht="13.2" x14ac:dyDescent="0.25">
      <c r="A8" s="7" t="s">
        <v>29</v>
      </c>
      <c r="C8" s="130"/>
      <c r="D8" s="130"/>
      <c r="E8" s="15"/>
      <c r="F8" s="128"/>
      <c r="G8" s="128"/>
      <c r="H8" s="128"/>
      <c r="I8" s="128"/>
      <c r="J8" s="128"/>
      <c r="K8" s="128"/>
      <c r="M8" s="127"/>
      <c r="N8" s="127"/>
      <c r="O8" s="127"/>
    </row>
    <row r="9" spans="1:15" s="7" customFormat="1" ht="13.2" x14ac:dyDescent="0.25">
      <c r="C9" s="131"/>
      <c r="D9" s="131"/>
      <c r="E9" s="15"/>
      <c r="F9" s="16"/>
      <c r="G9" s="15"/>
      <c r="M9" s="83"/>
      <c r="N9" s="83"/>
      <c r="O9" s="83"/>
    </row>
    <row r="10" spans="1:15" ht="18" x14ac:dyDescent="0.35">
      <c r="A10" s="129">
        <f>'Total Firma'!A10:O10</f>
        <v>44196</v>
      </c>
      <c r="B10" s="129"/>
      <c r="C10" s="129"/>
      <c r="D10" s="129"/>
      <c r="E10" s="129"/>
      <c r="F10" s="129"/>
      <c r="G10" s="129"/>
      <c r="H10" s="129"/>
      <c r="I10" s="129"/>
      <c r="J10" s="129"/>
      <c r="K10" s="129"/>
      <c r="L10" s="129"/>
      <c r="M10" s="129"/>
      <c r="N10" s="129"/>
      <c r="O10" s="129"/>
    </row>
    <row r="11" spans="1:15" s="10" customFormat="1" ht="11.4" customHeight="1" x14ac:dyDescent="0.2"/>
    <row r="12" spans="1:15" s="11" customFormat="1" ht="11.4" customHeight="1" x14ac:dyDescent="0.25">
      <c r="A12" s="9" t="s">
        <v>86</v>
      </c>
      <c r="B12" s="9" t="str">
        <f ca="1">RIGHT(CELL("Dateiname",A66),LEN(CELL("Dateiname",A66))-FIND("]",CELL("Dateiname",A66)))</f>
        <v>SL 11</v>
      </c>
      <c r="C12" s="9"/>
      <c r="D12" s="9"/>
      <c r="E12" s="9"/>
      <c r="F12" s="9"/>
      <c r="G12" s="9"/>
      <c r="H12" s="9"/>
      <c r="I12" s="9"/>
      <c r="J12" s="9"/>
      <c r="K12" s="9"/>
      <c r="L12" s="9"/>
      <c r="M12" s="9"/>
      <c r="N12" s="9"/>
      <c r="O12" s="9"/>
    </row>
    <row r="13" spans="1:15" s="10" customFormat="1" ht="6" customHeight="1" x14ac:dyDescent="0.2">
      <c r="C13" s="8"/>
      <c r="D13" s="8"/>
      <c r="E13" s="8"/>
      <c r="F13" s="8"/>
      <c r="G13" s="8"/>
      <c r="H13" s="8"/>
      <c r="I13" s="8"/>
      <c r="J13" s="8"/>
      <c r="K13" s="8"/>
      <c r="L13" s="8"/>
      <c r="M13" s="8"/>
      <c r="N13" s="8"/>
      <c r="O13" s="8"/>
    </row>
    <row r="14" spans="1:15" s="11" customFormat="1" ht="11.4" customHeight="1" x14ac:dyDescent="0.25">
      <c r="A14" s="9" t="s">
        <v>3</v>
      </c>
      <c r="B14" s="61">
        <f>C14-1</f>
        <v>44195</v>
      </c>
      <c r="C14" s="50">
        <f>'Total Firma'!A10</f>
        <v>44196</v>
      </c>
      <c r="D14" s="50">
        <f>EDATE(C14,1)</f>
        <v>44227</v>
      </c>
      <c r="E14" s="50">
        <f t="shared" ref="E14:N14" si="0">EDATE(D14,1)</f>
        <v>44255</v>
      </c>
      <c r="F14" s="50">
        <f t="shared" si="0"/>
        <v>44286</v>
      </c>
      <c r="G14" s="50">
        <f t="shared" si="0"/>
        <v>44316</v>
      </c>
      <c r="H14" s="50">
        <f t="shared" si="0"/>
        <v>44347</v>
      </c>
      <c r="I14" s="50">
        <f t="shared" si="0"/>
        <v>44377</v>
      </c>
      <c r="J14" s="50">
        <f t="shared" si="0"/>
        <v>44408</v>
      </c>
      <c r="K14" s="50">
        <f t="shared" si="0"/>
        <v>44439</v>
      </c>
      <c r="L14" s="50">
        <f t="shared" si="0"/>
        <v>44469</v>
      </c>
      <c r="M14" s="50">
        <f t="shared" si="0"/>
        <v>44500</v>
      </c>
      <c r="N14" s="50">
        <f t="shared" si="0"/>
        <v>44530</v>
      </c>
      <c r="O14" s="50" t="s">
        <v>2</v>
      </c>
    </row>
    <row r="15" spans="1:15" s="10" customFormat="1" ht="6" customHeight="1" x14ac:dyDescent="0.2">
      <c r="C15" s="8"/>
      <c r="D15" s="8"/>
      <c r="E15" s="8"/>
      <c r="F15" s="8"/>
      <c r="G15" s="8"/>
      <c r="H15" s="8"/>
      <c r="I15" s="8"/>
      <c r="J15" s="8"/>
      <c r="K15" s="8"/>
      <c r="L15" s="8"/>
      <c r="M15" s="8"/>
      <c r="N15" s="8"/>
      <c r="O15" s="8"/>
    </row>
    <row r="16" spans="1:15" s="10" customFormat="1" ht="11.4" hidden="1" customHeight="1" x14ac:dyDescent="0.2">
      <c r="A16" s="10" t="s">
        <v>69</v>
      </c>
      <c r="B16" s="84">
        <f>DATEDIF($C$7,B14,"M")/12</f>
        <v>120.91666666666667</v>
      </c>
      <c r="C16" s="84">
        <f t="shared" ref="C16:N16" si="1">DATEDIF($C$7,C14,"M")/12</f>
        <v>121</v>
      </c>
      <c r="D16" s="84">
        <f t="shared" si="1"/>
        <v>121.08333333333333</v>
      </c>
      <c r="E16" s="84">
        <f t="shared" si="1"/>
        <v>121.16666666666667</v>
      </c>
      <c r="F16" s="84">
        <f t="shared" si="1"/>
        <v>121.25</v>
      </c>
      <c r="G16" s="84">
        <f t="shared" si="1"/>
        <v>121.33333333333333</v>
      </c>
      <c r="H16" s="84">
        <f t="shared" si="1"/>
        <v>121.41666666666667</v>
      </c>
      <c r="I16" s="84">
        <f t="shared" si="1"/>
        <v>121.5</v>
      </c>
      <c r="J16" s="84">
        <f t="shared" si="1"/>
        <v>121.58333333333333</v>
      </c>
      <c r="K16" s="84">
        <f t="shared" si="1"/>
        <v>121.66666666666667</v>
      </c>
      <c r="L16" s="84">
        <f t="shared" si="1"/>
        <v>121.75</v>
      </c>
      <c r="M16" s="84">
        <f t="shared" si="1"/>
        <v>121.83333333333333</v>
      </c>
      <c r="N16" s="84">
        <f t="shared" si="1"/>
        <v>121.91666666666667</v>
      </c>
      <c r="O16" s="55"/>
    </row>
    <row r="17" spans="1:18" s="10" customFormat="1" ht="6" hidden="1" customHeight="1" x14ac:dyDescent="0.2">
      <c r="C17" s="8"/>
      <c r="D17" s="8"/>
      <c r="E17" s="8"/>
      <c r="F17" s="8"/>
      <c r="G17" s="8"/>
      <c r="H17" s="8"/>
      <c r="I17" s="8"/>
      <c r="J17" s="8"/>
      <c r="K17" s="8"/>
      <c r="L17" s="8"/>
      <c r="M17" s="8"/>
      <c r="N17" s="8"/>
      <c r="O17" s="8"/>
    </row>
    <row r="18" spans="1:18" s="10" customFormat="1" ht="11.4" hidden="1" customHeight="1" x14ac:dyDescent="0.2">
      <c r="A18" s="10" t="s">
        <v>79</v>
      </c>
      <c r="B18" s="85"/>
      <c r="C18" s="85">
        <f>IF(C$41&gt;0,1,0)</f>
        <v>0</v>
      </c>
      <c r="D18" s="85">
        <f t="shared" ref="D18:N18" si="2">IF(D$41&gt;0,1,0)</f>
        <v>0</v>
      </c>
      <c r="E18" s="85">
        <f t="shared" si="2"/>
        <v>0</v>
      </c>
      <c r="F18" s="85">
        <f t="shared" si="2"/>
        <v>0</v>
      </c>
      <c r="G18" s="85">
        <f t="shared" si="2"/>
        <v>0</v>
      </c>
      <c r="H18" s="85">
        <f t="shared" si="2"/>
        <v>0</v>
      </c>
      <c r="I18" s="85">
        <f t="shared" si="2"/>
        <v>0</v>
      </c>
      <c r="J18" s="85">
        <f t="shared" si="2"/>
        <v>0</v>
      </c>
      <c r="K18" s="85">
        <f t="shared" si="2"/>
        <v>0</v>
      </c>
      <c r="L18" s="85">
        <f t="shared" si="2"/>
        <v>0</v>
      </c>
      <c r="M18" s="85">
        <f t="shared" si="2"/>
        <v>0</v>
      </c>
      <c r="N18" s="85">
        <f t="shared" si="2"/>
        <v>0</v>
      </c>
      <c r="O18" s="27">
        <f>SUM(C18:N18)</f>
        <v>0</v>
      </c>
    </row>
    <row r="19" spans="1:18" s="10" customFormat="1" ht="11.4" hidden="1" customHeight="1" x14ac:dyDescent="0.2">
      <c r="A19" s="10" t="s">
        <v>74</v>
      </c>
      <c r="B19" s="85"/>
      <c r="C19" s="85">
        <f t="shared" ref="C19:N19" si="3">IF(C$47&gt;0,1,0)</f>
        <v>0</v>
      </c>
      <c r="D19" s="85">
        <f t="shared" si="3"/>
        <v>0</v>
      </c>
      <c r="E19" s="85">
        <f t="shared" si="3"/>
        <v>0</v>
      </c>
      <c r="F19" s="85">
        <f t="shared" si="3"/>
        <v>0</v>
      </c>
      <c r="G19" s="85">
        <f t="shared" si="3"/>
        <v>0</v>
      </c>
      <c r="H19" s="85">
        <f t="shared" si="3"/>
        <v>0</v>
      </c>
      <c r="I19" s="85">
        <f t="shared" si="3"/>
        <v>0</v>
      </c>
      <c r="J19" s="85">
        <f t="shared" si="3"/>
        <v>0</v>
      </c>
      <c r="K19" s="85">
        <f t="shared" si="3"/>
        <v>0</v>
      </c>
      <c r="L19" s="85">
        <f t="shared" si="3"/>
        <v>0</v>
      </c>
      <c r="M19" s="85">
        <f t="shared" si="3"/>
        <v>0</v>
      </c>
      <c r="N19" s="85">
        <f t="shared" si="3"/>
        <v>0</v>
      </c>
      <c r="O19" s="27">
        <f>SUM(C19:N19)</f>
        <v>0</v>
      </c>
    </row>
    <row r="20" spans="1:18" s="10" customFormat="1" ht="11.4" hidden="1" customHeight="1" x14ac:dyDescent="0.2">
      <c r="A20" s="10" t="s">
        <v>145</v>
      </c>
      <c r="B20" s="85"/>
      <c r="C20" s="85">
        <f>IF(C$16&gt;=IF($C$8="W",'Total Firma'!$G$7,'Total Firma'!$G$8),1,0)</f>
        <v>1</v>
      </c>
      <c r="D20" s="85">
        <f>IF(D$16&gt;=IF($C$8="W",'Total Firma'!$G$7,'Total Firma'!$G$8),1,0)</f>
        <v>1</v>
      </c>
      <c r="E20" s="85">
        <f>IF(E$16&gt;=IF($C$8="W",'Total Firma'!$G$7,'Total Firma'!$G$8),1,0)</f>
        <v>1</v>
      </c>
      <c r="F20" s="85">
        <f>IF(F$16&gt;=IF($C$8="W",'Total Firma'!$G$7,'Total Firma'!$G$8),1,0)</f>
        <v>1</v>
      </c>
      <c r="G20" s="85">
        <f>IF(G$16&gt;=IF($C$8="W",'Total Firma'!$G$7,'Total Firma'!$G$8),1,0)</f>
        <v>1</v>
      </c>
      <c r="H20" s="85">
        <f>IF(H$16&gt;=IF($C$8="W",'Total Firma'!$G$7,'Total Firma'!$G$8),1,0)</f>
        <v>1</v>
      </c>
      <c r="I20" s="85">
        <f>IF(I$16&gt;=IF($C$8="W",'Total Firma'!$G$7,'Total Firma'!$G$8),1,0)</f>
        <v>1</v>
      </c>
      <c r="J20" s="85">
        <f>IF(J$16&gt;=IF($C$8="W",'Total Firma'!$G$7,'Total Firma'!$G$8),1,0)</f>
        <v>1</v>
      </c>
      <c r="K20" s="85">
        <f>IF(K$16&gt;=IF($C$8="W",'Total Firma'!$G$7,'Total Firma'!$G$8),1,0)</f>
        <v>1</v>
      </c>
      <c r="L20" s="85">
        <f>IF(L$16&gt;=IF($C$8="W",'Total Firma'!$G$7,'Total Firma'!$G$8),1,0)</f>
        <v>1</v>
      </c>
      <c r="M20" s="85">
        <f>IF(M$16&gt;=IF($C$8="W",'Total Firma'!$G$7,'Total Firma'!$G$8),1,0)</f>
        <v>1</v>
      </c>
      <c r="N20" s="85">
        <f>IF(N$16&gt;=IF($C$8="W",'Total Firma'!$G$7,'Total Firma'!$G$8),1,0)</f>
        <v>1</v>
      </c>
      <c r="O20" s="27">
        <f>SUM(C20:N20)</f>
        <v>12</v>
      </c>
    </row>
    <row r="21" spans="1:18" s="10" customFormat="1" ht="6" hidden="1" customHeight="1" x14ac:dyDescent="0.2">
      <c r="C21" s="8"/>
      <c r="D21" s="8"/>
      <c r="E21" s="8"/>
      <c r="F21" s="8"/>
      <c r="G21" s="8"/>
      <c r="H21" s="8"/>
      <c r="I21" s="8"/>
      <c r="J21" s="8"/>
      <c r="K21" s="8"/>
      <c r="L21" s="8"/>
      <c r="M21" s="8"/>
      <c r="N21" s="8"/>
      <c r="O21" s="22"/>
    </row>
    <row r="22" spans="1:18" s="86" customFormat="1" ht="11.4" customHeight="1" x14ac:dyDescent="0.25">
      <c r="A22" s="86" t="s">
        <v>23</v>
      </c>
      <c r="B22" s="61"/>
      <c r="C22" s="30">
        <v>0</v>
      </c>
      <c r="D22" s="30">
        <v>0</v>
      </c>
      <c r="E22" s="30">
        <v>0</v>
      </c>
      <c r="F22" s="30">
        <v>0</v>
      </c>
      <c r="G22" s="30">
        <v>0</v>
      </c>
      <c r="H22" s="30">
        <v>0</v>
      </c>
      <c r="I22" s="30">
        <v>0</v>
      </c>
      <c r="J22" s="30">
        <v>0</v>
      </c>
      <c r="K22" s="30">
        <v>0</v>
      </c>
      <c r="L22" s="30">
        <v>0</v>
      </c>
      <c r="M22" s="30">
        <v>0</v>
      </c>
      <c r="N22" s="30">
        <v>0</v>
      </c>
      <c r="O22" s="42">
        <f>SUM(C22:N22)</f>
        <v>0</v>
      </c>
    </row>
    <row r="23" spans="1:18" s="86" customFormat="1" ht="11.4" customHeight="1" x14ac:dyDescent="0.25">
      <c r="A23" s="86" t="s">
        <v>99</v>
      </c>
      <c r="B23" s="61"/>
      <c r="C23" s="30">
        <v>0</v>
      </c>
      <c r="D23" s="30">
        <v>0</v>
      </c>
      <c r="E23" s="30">
        <v>0</v>
      </c>
      <c r="F23" s="30">
        <v>0</v>
      </c>
      <c r="G23" s="30">
        <v>0</v>
      </c>
      <c r="H23" s="30">
        <v>0</v>
      </c>
      <c r="I23" s="30">
        <v>0</v>
      </c>
      <c r="J23" s="30">
        <v>0</v>
      </c>
      <c r="K23" s="30">
        <v>0</v>
      </c>
      <c r="L23" s="30">
        <v>0</v>
      </c>
      <c r="M23" s="30">
        <v>0</v>
      </c>
      <c r="N23" s="30">
        <v>0</v>
      </c>
      <c r="O23" s="42">
        <f>SUM(C23:N23)</f>
        <v>0</v>
      </c>
      <c r="R23" s="89"/>
    </row>
    <row r="24" spans="1:18" s="10" customFormat="1" ht="11.4" customHeight="1" x14ac:dyDescent="0.25">
      <c r="A24" s="10" t="s">
        <v>36</v>
      </c>
      <c r="B24" s="61"/>
      <c r="C24" s="30">
        <v>0</v>
      </c>
      <c r="D24" s="30">
        <v>0</v>
      </c>
      <c r="E24" s="30">
        <v>0</v>
      </c>
      <c r="F24" s="30">
        <v>0</v>
      </c>
      <c r="G24" s="30">
        <v>0</v>
      </c>
      <c r="H24" s="30">
        <v>0</v>
      </c>
      <c r="I24" s="30">
        <v>0</v>
      </c>
      <c r="J24" s="30">
        <v>0</v>
      </c>
      <c r="K24" s="30">
        <v>0</v>
      </c>
      <c r="L24" s="30">
        <v>0</v>
      </c>
      <c r="M24" s="30">
        <v>0</v>
      </c>
      <c r="N24" s="30">
        <v>0</v>
      </c>
      <c r="O24" s="25">
        <f>SUM(C24:N24)</f>
        <v>0</v>
      </c>
    </row>
    <row r="25" spans="1:18" s="86" customFormat="1" ht="11.4" customHeight="1" x14ac:dyDescent="0.2">
      <c r="A25" s="86" t="s">
        <v>26</v>
      </c>
      <c r="B25" s="43">
        <f>'Total Firma'!D7</f>
        <v>0</v>
      </c>
      <c r="C25" s="42">
        <f>ROUND(SUM(ROUND(SUM(C22*C23)*2,1)/2,C24)*$B25*2,1)/2</f>
        <v>0</v>
      </c>
      <c r="D25" s="42">
        <f t="shared" ref="D25:N25" si="4">ROUND(SUM(ROUND(SUM(D22*D23)*2,1)/2,D24)*$B25*2,1)/2</f>
        <v>0</v>
      </c>
      <c r="E25" s="42">
        <f t="shared" si="4"/>
        <v>0</v>
      </c>
      <c r="F25" s="42">
        <f t="shared" si="4"/>
        <v>0</v>
      </c>
      <c r="G25" s="42">
        <f t="shared" si="4"/>
        <v>0</v>
      </c>
      <c r="H25" s="42">
        <f t="shared" si="4"/>
        <v>0</v>
      </c>
      <c r="I25" s="42">
        <f t="shared" si="4"/>
        <v>0</v>
      </c>
      <c r="J25" s="42">
        <f t="shared" si="4"/>
        <v>0</v>
      </c>
      <c r="K25" s="42">
        <f t="shared" si="4"/>
        <v>0</v>
      </c>
      <c r="L25" s="42">
        <f t="shared" si="4"/>
        <v>0</v>
      </c>
      <c r="M25" s="42">
        <f t="shared" si="4"/>
        <v>0</v>
      </c>
      <c r="N25" s="42">
        <f t="shared" si="4"/>
        <v>0</v>
      </c>
      <c r="O25" s="42">
        <f>SUM(C25:N25)</f>
        <v>0</v>
      </c>
    </row>
    <row r="26" spans="1:18" s="9" customFormat="1" ht="11.4" customHeight="1" x14ac:dyDescent="0.25">
      <c r="A26" s="9" t="s">
        <v>25</v>
      </c>
      <c r="B26" s="61"/>
      <c r="C26" s="28">
        <f t="shared" ref="C26:N26" si="5">SUM(ROUND(SUM(C22*C23)*2,1)/2,C24,C25)</f>
        <v>0</v>
      </c>
      <c r="D26" s="28">
        <f t="shared" si="5"/>
        <v>0</v>
      </c>
      <c r="E26" s="28">
        <f t="shared" si="5"/>
        <v>0</v>
      </c>
      <c r="F26" s="28">
        <f t="shared" si="5"/>
        <v>0</v>
      </c>
      <c r="G26" s="28">
        <f t="shared" si="5"/>
        <v>0</v>
      </c>
      <c r="H26" s="28">
        <f t="shared" si="5"/>
        <v>0</v>
      </c>
      <c r="I26" s="28">
        <f t="shared" si="5"/>
        <v>0</v>
      </c>
      <c r="J26" s="28">
        <f t="shared" si="5"/>
        <v>0</v>
      </c>
      <c r="K26" s="28">
        <f t="shared" si="5"/>
        <v>0</v>
      </c>
      <c r="L26" s="28">
        <f t="shared" si="5"/>
        <v>0</v>
      </c>
      <c r="M26" s="28">
        <f t="shared" si="5"/>
        <v>0</v>
      </c>
      <c r="N26" s="28">
        <f t="shared" si="5"/>
        <v>0</v>
      </c>
      <c r="O26" s="28">
        <f>SUM(C26:N26)</f>
        <v>0</v>
      </c>
    </row>
    <row r="27" spans="1:18" s="10" customFormat="1" ht="6" customHeight="1" x14ac:dyDescent="0.2">
      <c r="B27" s="26"/>
      <c r="C27" s="27"/>
      <c r="D27" s="27"/>
      <c r="E27" s="27"/>
      <c r="F27" s="27"/>
      <c r="G27" s="27"/>
      <c r="H27" s="27"/>
      <c r="I27" s="27"/>
      <c r="J27" s="27"/>
      <c r="K27" s="27"/>
      <c r="L27" s="27"/>
      <c r="M27" s="27"/>
      <c r="N27" s="27"/>
      <c r="O27" s="25"/>
    </row>
    <row r="28" spans="1:18" s="10" customFormat="1" ht="11.4" customHeight="1" x14ac:dyDescent="0.2">
      <c r="A28" s="10" t="s">
        <v>73</v>
      </c>
      <c r="B28" s="26"/>
      <c r="C28" s="30">
        <v>0</v>
      </c>
      <c r="D28" s="30">
        <v>0</v>
      </c>
      <c r="E28" s="30">
        <v>0</v>
      </c>
      <c r="F28" s="30">
        <v>0</v>
      </c>
      <c r="G28" s="30">
        <v>0</v>
      </c>
      <c r="H28" s="30">
        <v>0</v>
      </c>
      <c r="I28" s="30">
        <v>0</v>
      </c>
      <c r="J28" s="30">
        <v>0</v>
      </c>
      <c r="K28" s="30">
        <v>0</v>
      </c>
      <c r="L28" s="30">
        <v>0</v>
      </c>
      <c r="M28" s="30">
        <v>0</v>
      </c>
      <c r="N28" s="30">
        <v>0</v>
      </c>
      <c r="O28" s="25">
        <f>SUM(C28:N28)</f>
        <v>0</v>
      </c>
    </row>
    <row r="29" spans="1:18" s="9" customFormat="1" ht="11.4" customHeight="1" x14ac:dyDescent="0.25">
      <c r="A29" s="9" t="s">
        <v>28</v>
      </c>
      <c r="B29" s="26"/>
      <c r="C29" s="28">
        <f t="shared" ref="C29:N29" si="6">SUM(C26:C28)</f>
        <v>0</v>
      </c>
      <c r="D29" s="28">
        <f t="shared" si="6"/>
        <v>0</v>
      </c>
      <c r="E29" s="28">
        <f t="shared" si="6"/>
        <v>0</v>
      </c>
      <c r="F29" s="28">
        <f t="shared" si="6"/>
        <v>0</v>
      </c>
      <c r="G29" s="28">
        <f t="shared" si="6"/>
        <v>0</v>
      </c>
      <c r="H29" s="28">
        <f t="shared" si="6"/>
        <v>0</v>
      </c>
      <c r="I29" s="28">
        <f t="shared" si="6"/>
        <v>0</v>
      </c>
      <c r="J29" s="28">
        <f t="shared" si="6"/>
        <v>0</v>
      </c>
      <c r="K29" s="28">
        <f t="shared" si="6"/>
        <v>0</v>
      </c>
      <c r="L29" s="28">
        <f t="shared" si="6"/>
        <v>0</v>
      </c>
      <c r="M29" s="28">
        <f t="shared" si="6"/>
        <v>0</v>
      </c>
      <c r="N29" s="28">
        <f t="shared" si="6"/>
        <v>0</v>
      </c>
      <c r="O29" s="28">
        <f>SUM(C29:N29)</f>
        <v>0</v>
      </c>
    </row>
    <row r="30" spans="1:18" s="10" customFormat="1" ht="6" customHeight="1" x14ac:dyDescent="0.2">
      <c r="B30" s="26"/>
      <c r="C30" s="27"/>
      <c r="D30" s="27"/>
      <c r="E30" s="27"/>
      <c r="F30" s="27"/>
      <c r="G30" s="27"/>
      <c r="H30" s="27"/>
      <c r="I30" s="27"/>
      <c r="J30" s="27"/>
      <c r="K30" s="27"/>
      <c r="L30" s="27"/>
      <c r="M30" s="27"/>
      <c r="N30" s="27"/>
      <c r="O30" s="25"/>
    </row>
    <row r="31" spans="1:18" s="10" customFormat="1" ht="11.4" hidden="1" customHeight="1" x14ac:dyDescent="0.2">
      <c r="A31" s="10" t="s">
        <v>68</v>
      </c>
      <c r="B31" s="26"/>
      <c r="C31" s="25">
        <f t="shared" ref="C31:N31" si="7">IF($B$16&lt;17,C$29,0)</f>
        <v>0</v>
      </c>
      <c r="D31" s="25">
        <f t="shared" si="7"/>
        <v>0</v>
      </c>
      <c r="E31" s="25">
        <f t="shared" si="7"/>
        <v>0</v>
      </c>
      <c r="F31" s="25">
        <f t="shared" si="7"/>
        <v>0</v>
      </c>
      <c r="G31" s="25">
        <f t="shared" si="7"/>
        <v>0</v>
      </c>
      <c r="H31" s="25">
        <f t="shared" si="7"/>
        <v>0</v>
      </c>
      <c r="I31" s="25">
        <f t="shared" si="7"/>
        <v>0</v>
      </c>
      <c r="J31" s="25">
        <f t="shared" si="7"/>
        <v>0</v>
      </c>
      <c r="K31" s="25">
        <f t="shared" si="7"/>
        <v>0</v>
      </c>
      <c r="L31" s="25">
        <f t="shared" si="7"/>
        <v>0</v>
      </c>
      <c r="M31" s="25">
        <f t="shared" si="7"/>
        <v>0</v>
      </c>
      <c r="N31" s="25">
        <f t="shared" si="7"/>
        <v>0</v>
      </c>
      <c r="O31" s="25">
        <f>SUM(C32:N32)</f>
        <v>0</v>
      </c>
    </row>
    <row r="32" spans="1:18" s="10" customFormat="1" ht="11.4" hidden="1" customHeight="1" x14ac:dyDescent="0.2">
      <c r="A32" s="10" t="s">
        <v>70</v>
      </c>
      <c r="B32" s="26"/>
      <c r="C32" s="25">
        <f>IF(C$16&gt;=IF($C$8="W",'Total Firma'!$G$7,'Total Firma'!$G$8),C$29,0)</f>
        <v>0</v>
      </c>
      <c r="D32" s="25">
        <f>IF(D$16&gt;=IF($C$8="W",'Total Firma'!$G$7,'Total Firma'!$G$8),D$29,0)</f>
        <v>0</v>
      </c>
      <c r="E32" s="25">
        <f>IF(E$16&gt;=IF($C$8="W",'Total Firma'!$G$7,'Total Firma'!$G$8),E$29,0)</f>
        <v>0</v>
      </c>
      <c r="F32" s="25">
        <f>IF(F$16&gt;=IF($C$8="W",'Total Firma'!$G$7,'Total Firma'!$G$8),F$29,0)</f>
        <v>0</v>
      </c>
      <c r="G32" s="25">
        <f>IF(G$16&gt;=IF($C$8="W",'Total Firma'!$G$7,'Total Firma'!$G$8),G$29,0)</f>
        <v>0</v>
      </c>
      <c r="H32" s="25">
        <f>IF(H$16&gt;=IF($C$8="W",'Total Firma'!$G$7,'Total Firma'!$G$8),H$29,0)</f>
        <v>0</v>
      </c>
      <c r="I32" s="25">
        <f>IF(I$16&gt;=IF($C$8="W",'Total Firma'!$G$7,'Total Firma'!$G$8),I$29,0)</f>
        <v>0</v>
      </c>
      <c r="J32" s="25">
        <f>IF(J$16&gt;=IF($C$8="W",'Total Firma'!$G$7,'Total Firma'!$G$8),J$29,0)</f>
        <v>0</v>
      </c>
      <c r="K32" s="25">
        <f>IF(K$16&gt;=IF($C$8="W",'Total Firma'!$G$7,'Total Firma'!$G$8),K$29,0)</f>
        <v>0</v>
      </c>
      <c r="L32" s="25">
        <f>IF(L$16&gt;=IF($C$8="W",'Total Firma'!$G$7,'Total Firma'!$G$8),L$29,0)</f>
        <v>0</v>
      </c>
      <c r="M32" s="25">
        <f>IF(M$16&gt;=IF($C$8="W",'Total Firma'!$G$7,'Total Firma'!$G$8),M$29,0)</f>
        <v>0</v>
      </c>
      <c r="N32" s="25">
        <f>IF(N$16&gt;=IF($C$8="W",'Total Firma'!$G$7,'Total Firma'!$G$8),N$29,0)</f>
        <v>0</v>
      </c>
      <c r="O32" s="25">
        <f>SUM(C32:N32)</f>
        <v>0</v>
      </c>
    </row>
    <row r="33" spans="1:15" s="10" customFormat="1" ht="11.4" hidden="1" customHeight="1" x14ac:dyDescent="0.2">
      <c r="A33" s="10" t="s">
        <v>116</v>
      </c>
      <c r="B33" s="26"/>
      <c r="C33" s="25">
        <f>IF(C$16&gt;=IF($C$8="W",'Total Firma'!$N$7,'Total Firma'!$N$8),C$47,0)</f>
        <v>0</v>
      </c>
      <c r="D33" s="25">
        <f>IF(D$16&gt;=IF($C$8="W",'Total Firma'!$N$7,'Total Firma'!$N$8),D$47,0)</f>
        <v>0</v>
      </c>
      <c r="E33" s="25">
        <f>IF(E$16&gt;=IF($C$8="W",'Total Firma'!$N$7,'Total Firma'!$N$8),E$47,0)</f>
        <v>0</v>
      </c>
      <c r="F33" s="25">
        <f>IF(F$16&gt;=IF($C$8="W",'Total Firma'!$N$7,'Total Firma'!$N$8),F$47,0)</f>
        <v>0</v>
      </c>
      <c r="G33" s="25">
        <f>IF(G$16&gt;=IF($C$8="W",'Total Firma'!$N$7,'Total Firma'!$N$8),G$47,0)</f>
        <v>0</v>
      </c>
      <c r="H33" s="25">
        <f>IF(H$16&gt;=IF($C$8="W",'Total Firma'!$N$7,'Total Firma'!$N$8),H$47,0)</f>
        <v>0</v>
      </c>
      <c r="I33" s="25">
        <f>IF(I$16&gt;=IF($C$8="W",'Total Firma'!$N$7,'Total Firma'!$N$8),I$47,0)</f>
        <v>0</v>
      </c>
      <c r="J33" s="25">
        <f>IF(J$16&gt;=IF($C$8="W",'Total Firma'!$N$7,'Total Firma'!$N$8),J$47,0)</f>
        <v>0</v>
      </c>
      <c r="K33" s="25">
        <f>IF(K$16&gt;=IF($C$8="W",'Total Firma'!$N$7,'Total Firma'!$N$8),K$47,0)</f>
        <v>0</v>
      </c>
      <c r="L33" s="25">
        <f>IF(L$16&gt;=IF($C$8="W",'Total Firma'!$N$7,'Total Firma'!$N$8),L$47,0)</f>
        <v>0</v>
      </c>
      <c r="M33" s="25">
        <f>IF(M$16&gt;=IF($C$8="W",'Total Firma'!$N$7,'Total Firma'!$N$8),M$47,0)</f>
        <v>0</v>
      </c>
      <c r="N33" s="25">
        <f>IF(N$16&gt;=IF($C$8="W",'Total Firma'!$N$7,'Total Firma'!$N$8),N$47,0)</f>
        <v>0</v>
      </c>
      <c r="O33" s="25">
        <f>SUM(C33:N33)</f>
        <v>0</v>
      </c>
    </row>
    <row r="34" spans="1:15" s="10" customFormat="1" ht="5.25" hidden="1" customHeight="1" x14ac:dyDescent="0.2">
      <c r="B34" s="26"/>
      <c r="C34" s="27"/>
      <c r="D34" s="27"/>
      <c r="E34" s="27"/>
      <c r="F34" s="27"/>
      <c r="G34" s="27"/>
      <c r="H34" s="27"/>
      <c r="I34" s="27"/>
      <c r="J34" s="27"/>
      <c r="K34" s="27"/>
      <c r="L34" s="27"/>
      <c r="M34" s="27"/>
      <c r="N34" s="27"/>
      <c r="O34" s="25"/>
    </row>
    <row r="35" spans="1:15" s="10" customFormat="1" ht="11.4" hidden="1" customHeight="1" x14ac:dyDescent="0.2">
      <c r="A35" s="10" t="s">
        <v>148</v>
      </c>
      <c r="B35" s="26"/>
      <c r="C35" s="25">
        <f>IF(C20&gt;0,'Total Firma'!$F7+B37,0+B37)</f>
        <v>1400</v>
      </c>
      <c r="D35" s="25">
        <f>IF(D20&gt;0,'Total Firma'!$F7+C37,0+C37)</f>
        <v>2800</v>
      </c>
      <c r="E35" s="25">
        <f>IF(E20&gt;0,'Total Firma'!$F7+D37,0+D37)</f>
        <v>4200</v>
      </c>
      <c r="F35" s="25">
        <f>IF(F20&gt;0,'Total Firma'!$F7+E37,0+E37)</f>
        <v>5600</v>
      </c>
      <c r="G35" s="25">
        <f>IF(G20&gt;0,'Total Firma'!$F7+F37,0+F37)</f>
        <v>7000</v>
      </c>
      <c r="H35" s="25">
        <f>IF(H20&gt;0,'Total Firma'!$F7+G37,0+G37)</f>
        <v>8400</v>
      </c>
      <c r="I35" s="25">
        <f>IF(I20&gt;0,'Total Firma'!$F7+H37,0+H37)</f>
        <v>9800</v>
      </c>
      <c r="J35" s="25">
        <f>IF(J20&gt;0,'Total Firma'!$F7+I37,0+I37)</f>
        <v>11200</v>
      </c>
      <c r="K35" s="25">
        <f>IF(K20&gt;0,'Total Firma'!$F7+J37,0+J37)</f>
        <v>12600</v>
      </c>
      <c r="L35" s="25">
        <f>IF(L20&gt;0,'Total Firma'!$F7+K37,0+K37)</f>
        <v>14000</v>
      </c>
      <c r="M35" s="25">
        <f>IF(M20&gt;0,'Total Firma'!$F7+L37,0+L37)</f>
        <v>15400</v>
      </c>
      <c r="N35" s="25">
        <f>IF(N20&gt;0,'Total Firma'!$F7+M37,0+M37)</f>
        <v>16800</v>
      </c>
      <c r="O35" s="25">
        <f>SUM(C35:N35)</f>
        <v>109200</v>
      </c>
    </row>
    <row r="36" spans="1:15" s="10" customFormat="1" ht="11.4" hidden="1" customHeight="1" x14ac:dyDescent="0.2">
      <c r="A36" s="10" t="s">
        <v>147</v>
      </c>
      <c r="B36" s="26"/>
      <c r="C36" s="25">
        <f>IF(C32&gt;C35,C35*-1,C32*-1)</f>
        <v>0</v>
      </c>
      <c r="D36" s="25">
        <f t="shared" ref="D36:N36" si="8">IF(D32&gt;D35,D35*-1,D32*-1)</f>
        <v>0</v>
      </c>
      <c r="E36" s="25">
        <f t="shared" si="8"/>
        <v>0</v>
      </c>
      <c r="F36" s="25">
        <f t="shared" si="8"/>
        <v>0</v>
      </c>
      <c r="G36" s="25">
        <f t="shared" si="8"/>
        <v>0</v>
      </c>
      <c r="H36" s="25">
        <f t="shared" si="8"/>
        <v>0</v>
      </c>
      <c r="I36" s="25">
        <f t="shared" si="8"/>
        <v>0</v>
      </c>
      <c r="J36" s="25">
        <f t="shared" si="8"/>
        <v>0</v>
      </c>
      <c r="K36" s="25">
        <f t="shared" si="8"/>
        <v>0</v>
      </c>
      <c r="L36" s="25">
        <f t="shared" si="8"/>
        <v>0</v>
      </c>
      <c r="M36" s="25">
        <f t="shared" si="8"/>
        <v>0</v>
      </c>
      <c r="N36" s="25">
        <f t="shared" si="8"/>
        <v>0</v>
      </c>
      <c r="O36" s="25">
        <f>SUM(C36:N36)</f>
        <v>0</v>
      </c>
    </row>
    <row r="37" spans="1:15" s="10" customFormat="1" ht="11.4" hidden="1" customHeight="1" x14ac:dyDescent="0.2">
      <c r="A37" s="10" t="s">
        <v>146</v>
      </c>
      <c r="B37" s="26"/>
      <c r="C37" s="25">
        <f t="shared" ref="C37:G37" si="9">SUM(C35:C36)</f>
        <v>1400</v>
      </c>
      <c r="D37" s="25">
        <f t="shared" si="9"/>
        <v>2800</v>
      </c>
      <c r="E37" s="25">
        <f t="shared" si="9"/>
        <v>4200</v>
      </c>
      <c r="F37" s="25">
        <f t="shared" si="9"/>
        <v>5600</v>
      </c>
      <c r="G37" s="25">
        <f t="shared" si="9"/>
        <v>7000</v>
      </c>
      <c r="H37" s="25">
        <f>SUM(H35:H36)</f>
        <v>8400</v>
      </c>
      <c r="I37" s="25">
        <f t="shared" ref="I37:M37" si="10">SUM(I35:I36)</f>
        <v>9800</v>
      </c>
      <c r="J37" s="25">
        <f t="shared" si="10"/>
        <v>11200</v>
      </c>
      <c r="K37" s="25">
        <f t="shared" si="10"/>
        <v>12600</v>
      </c>
      <c r="L37" s="25">
        <f t="shared" si="10"/>
        <v>14000</v>
      </c>
      <c r="M37" s="25">
        <f t="shared" si="10"/>
        <v>15400</v>
      </c>
      <c r="N37" s="25">
        <f>SUM(N35:N36)</f>
        <v>16800</v>
      </c>
      <c r="O37" s="25">
        <f>SUM(C37:N37)</f>
        <v>109200</v>
      </c>
    </row>
    <row r="38" spans="1:15" s="10" customFormat="1" ht="5.25" hidden="1" customHeight="1" x14ac:dyDescent="0.2">
      <c r="B38" s="26"/>
      <c r="C38" s="27"/>
      <c r="D38" s="27"/>
      <c r="E38" s="27"/>
      <c r="F38" s="27"/>
      <c r="G38" s="27"/>
      <c r="H38" s="27"/>
      <c r="I38" s="27"/>
      <c r="J38" s="27"/>
      <c r="K38" s="27"/>
      <c r="L38" s="27"/>
      <c r="M38" s="27"/>
      <c r="N38" s="27"/>
      <c r="O38" s="25"/>
    </row>
    <row r="39" spans="1:15" s="10" customFormat="1" ht="11.4" hidden="1" customHeight="1" x14ac:dyDescent="0.2">
      <c r="A39" s="10" t="s">
        <v>63</v>
      </c>
      <c r="B39" s="26"/>
      <c r="C39" s="25">
        <f>IF(SUM(C29-C31+C36)&gt;0,SUM(C29-C31+C36),0)</f>
        <v>0</v>
      </c>
      <c r="D39" s="25">
        <f t="shared" ref="D39:N39" si="11">IF(SUM(D29-D31+D36)&gt;0,SUM(D29-D31+D36),0)</f>
        <v>0</v>
      </c>
      <c r="E39" s="25">
        <f t="shared" si="11"/>
        <v>0</v>
      </c>
      <c r="F39" s="25">
        <f t="shared" si="11"/>
        <v>0</v>
      </c>
      <c r="G39" s="25">
        <f t="shared" si="11"/>
        <v>0</v>
      </c>
      <c r="H39" s="25">
        <f t="shared" si="11"/>
        <v>0</v>
      </c>
      <c r="I39" s="25">
        <f t="shared" si="11"/>
        <v>0</v>
      </c>
      <c r="J39" s="25">
        <f>IF(SUM(J29-J31+J36)&gt;0,SUM(J29-J31+J36),0)</f>
        <v>0</v>
      </c>
      <c r="K39" s="25">
        <f t="shared" si="11"/>
        <v>0</v>
      </c>
      <c r="L39" s="25">
        <f t="shared" si="11"/>
        <v>0</v>
      </c>
      <c r="M39" s="25">
        <f t="shared" si="11"/>
        <v>0</v>
      </c>
      <c r="N39" s="25">
        <f t="shared" si="11"/>
        <v>0</v>
      </c>
      <c r="O39" s="25">
        <f>SUM(C39:N39)</f>
        <v>0</v>
      </c>
    </row>
    <row r="40" spans="1:15" s="10" customFormat="1" ht="5.25" hidden="1" customHeight="1" x14ac:dyDescent="0.2">
      <c r="B40" s="26"/>
      <c r="C40" s="27"/>
      <c r="D40" s="27"/>
      <c r="E40" s="27"/>
      <c r="F40" s="27"/>
      <c r="G40" s="27"/>
      <c r="H40" s="27"/>
      <c r="I40" s="27"/>
      <c r="J40" s="27"/>
      <c r="K40" s="27"/>
      <c r="L40" s="27"/>
      <c r="M40" s="27"/>
      <c r="N40" s="27"/>
      <c r="O40" s="25"/>
    </row>
    <row r="41" spans="1:15" s="10" customFormat="1" ht="11.4" hidden="1" customHeight="1" x14ac:dyDescent="0.2">
      <c r="A41" s="10" t="s">
        <v>82</v>
      </c>
      <c r="B41" s="26"/>
      <c r="C41" s="25">
        <f t="shared" ref="C41:N41" si="12">C29-C31-C32</f>
        <v>0</v>
      </c>
      <c r="D41" s="25">
        <f t="shared" si="12"/>
        <v>0</v>
      </c>
      <c r="E41" s="25">
        <f t="shared" si="12"/>
        <v>0</v>
      </c>
      <c r="F41" s="25">
        <f t="shared" si="12"/>
        <v>0</v>
      </c>
      <c r="G41" s="25">
        <f t="shared" si="12"/>
        <v>0</v>
      </c>
      <c r="H41" s="25">
        <f t="shared" si="12"/>
        <v>0</v>
      </c>
      <c r="I41" s="25">
        <f t="shared" si="12"/>
        <v>0</v>
      </c>
      <c r="J41" s="25">
        <f t="shared" si="12"/>
        <v>0</v>
      </c>
      <c r="K41" s="25">
        <f t="shared" si="12"/>
        <v>0</v>
      </c>
      <c r="L41" s="25">
        <f t="shared" si="12"/>
        <v>0</v>
      </c>
      <c r="M41" s="25">
        <f t="shared" si="12"/>
        <v>0</v>
      </c>
      <c r="N41" s="25">
        <f t="shared" si="12"/>
        <v>0</v>
      </c>
      <c r="O41" s="25">
        <f>SUM(C41:N41)</f>
        <v>0</v>
      </c>
    </row>
    <row r="42" spans="1:15" s="10" customFormat="1" ht="11.4" hidden="1" customHeight="1" x14ac:dyDescent="0.2">
      <c r="A42" s="10" t="s">
        <v>110</v>
      </c>
      <c r="B42" s="26"/>
      <c r="C42" s="25">
        <f>IF(C41&lt;='Total Firma'!$J$7,C41,'Total Firma'!$J$7)</f>
        <v>0</v>
      </c>
      <c r="D42" s="25">
        <f>IF(D41&lt;='Total Firma'!$J$7,D41,'Total Firma'!$J$7)</f>
        <v>0</v>
      </c>
      <c r="E42" s="25">
        <f>IF(E41&lt;='Total Firma'!$J$7,E41,'Total Firma'!$J$7)</f>
        <v>0</v>
      </c>
      <c r="F42" s="25">
        <f>IF(F41&lt;='Total Firma'!$J$7,F41,'Total Firma'!$J$7)</f>
        <v>0</v>
      </c>
      <c r="G42" s="25">
        <f>IF(G41&lt;='Total Firma'!$J$7,G41,'Total Firma'!$J$7)</f>
        <v>0</v>
      </c>
      <c r="H42" s="25">
        <f>IF(H41&lt;='Total Firma'!$J$7,H41,'Total Firma'!$J$7)</f>
        <v>0</v>
      </c>
      <c r="I42" s="25">
        <f>IF(I41&lt;='Total Firma'!$J$7,I41,'Total Firma'!$J$7)</f>
        <v>0</v>
      </c>
      <c r="J42" s="25">
        <f>IF(J41&lt;='Total Firma'!$J$7,J41,'Total Firma'!$J$7)</f>
        <v>0</v>
      </c>
      <c r="K42" s="25">
        <f>IF(K41&lt;='Total Firma'!$J$7,K41,'Total Firma'!$J$7)</f>
        <v>0</v>
      </c>
      <c r="L42" s="25">
        <f>IF(L41&lt;='Total Firma'!$J$7,L41,'Total Firma'!$J$7)</f>
        <v>0</v>
      </c>
      <c r="M42" s="25">
        <f>IF(M41&lt;='Total Firma'!$J$7,M41,'Total Firma'!$J$7)</f>
        <v>0</v>
      </c>
      <c r="N42" s="25">
        <f>IF(N41&lt;='Total Firma'!$J$7,N41,'Total Firma'!$J$7)</f>
        <v>0</v>
      </c>
      <c r="O42" s="25">
        <f>SUM(C42:N42)</f>
        <v>0</v>
      </c>
    </row>
    <row r="43" spans="1:15" s="10" customFormat="1" ht="11.4" hidden="1" customHeight="1" x14ac:dyDescent="0.2">
      <c r="A43" s="10" t="s">
        <v>111</v>
      </c>
      <c r="B43" s="26"/>
      <c r="C43" s="25">
        <f t="shared" ref="C43:N43" si="13">C41-C42</f>
        <v>0</v>
      </c>
      <c r="D43" s="25">
        <f t="shared" si="13"/>
        <v>0</v>
      </c>
      <c r="E43" s="25">
        <f t="shared" si="13"/>
        <v>0</v>
      </c>
      <c r="F43" s="25">
        <f t="shared" si="13"/>
        <v>0</v>
      </c>
      <c r="G43" s="25">
        <f t="shared" si="13"/>
        <v>0</v>
      </c>
      <c r="H43" s="25">
        <f t="shared" si="13"/>
        <v>0</v>
      </c>
      <c r="I43" s="25">
        <f t="shared" si="13"/>
        <v>0</v>
      </c>
      <c r="J43" s="25">
        <f t="shared" si="13"/>
        <v>0</v>
      </c>
      <c r="K43" s="25">
        <f t="shared" si="13"/>
        <v>0</v>
      </c>
      <c r="L43" s="25">
        <f t="shared" si="13"/>
        <v>0</v>
      </c>
      <c r="M43" s="25">
        <f t="shared" si="13"/>
        <v>0</v>
      </c>
      <c r="N43" s="25">
        <f t="shared" si="13"/>
        <v>0</v>
      </c>
      <c r="O43" s="25">
        <f>SUM(C43:N43)</f>
        <v>0</v>
      </c>
    </row>
    <row r="44" spans="1:15" s="10" customFormat="1" ht="11.4" hidden="1" customHeight="1" x14ac:dyDescent="0.2">
      <c r="A44" s="10" t="s">
        <v>112</v>
      </c>
      <c r="B44" s="26"/>
      <c r="C44" s="25">
        <f>IF('Total Firma'!$J$7*$O$18&gt;=$O$42,C41,IF(C$18&gt;0,'Total Firma'!$J$7,0))</f>
        <v>0</v>
      </c>
      <c r="D44" s="25">
        <f>IF('Total Firma'!$J$7*$O$18&gt;=$O$42,D41,IF(D$18&gt;0,'Total Firma'!$J$7,0))</f>
        <v>0</v>
      </c>
      <c r="E44" s="25">
        <f>IF('Total Firma'!$J$7*$O$18&gt;=$O$42,E41,IF(E$18&gt;0,'Total Firma'!$J$7,0))</f>
        <v>0</v>
      </c>
      <c r="F44" s="25">
        <f>IF('Total Firma'!$J$7*$O$18&gt;=$O$42,F41,IF(F$18&gt;0,'Total Firma'!$J$7,0))</f>
        <v>0</v>
      </c>
      <c r="G44" s="25">
        <f>IF('Total Firma'!$J$7*$O$18&gt;=$O$42,G41,IF(G$18&gt;0,'Total Firma'!$J$7,0))</f>
        <v>0</v>
      </c>
      <c r="H44" s="25">
        <f>IF('Total Firma'!$J$7*$O$18&gt;=$O$42,H41,IF(H$18&gt;0,'Total Firma'!$J$7,0))</f>
        <v>0</v>
      </c>
      <c r="I44" s="25">
        <f>IF('Total Firma'!$J$7*$O$18&gt;=$O$42,I41,IF(I$18&gt;0,'Total Firma'!$J$7,0))</f>
        <v>0</v>
      </c>
      <c r="J44" s="25">
        <f>IF('Total Firma'!$J$7*$O$18&gt;=$O$42,J41,IF(J$18&gt;0,'Total Firma'!$J$7,0))</f>
        <v>0</v>
      </c>
      <c r="K44" s="25">
        <f>IF('Total Firma'!$J$7*$O$18&gt;=$O$42,K41,IF(K$18&gt;0,'Total Firma'!$J$7,0))</f>
        <v>0</v>
      </c>
      <c r="L44" s="25">
        <f>IF('Total Firma'!$J$7*$O$18&gt;=$O$42,L41,IF(L$18&gt;0,'Total Firma'!$J$7,0))</f>
        <v>0</v>
      </c>
      <c r="M44" s="25">
        <f>IF('Total Firma'!$J$7*$O$18&gt;=$O$42,M41,IF(M$18&gt;0,'Total Firma'!$J$7,0))</f>
        <v>0</v>
      </c>
      <c r="N44" s="25">
        <f>IF('Total Firma'!$J$7*$O$18&gt;=$O$42,N41,IF(N$18&gt;0,'Total Firma'!$J$7,0))</f>
        <v>0</v>
      </c>
      <c r="O44" s="25">
        <f>SUM(C44:N44)</f>
        <v>0</v>
      </c>
    </row>
    <row r="45" spans="1:15" s="10" customFormat="1" ht="11.4" hidden="1" customHeight="1" x14ac:dyDescent="0.2">
      <c r="A45" s="10" t="s">
        <v>113</v>
      </c>
      <c r="B45" s="26"/>
      <c r="C45" s="25">
        <f t="shared" ref="C45:N45" si="14">IF(C$18&gt;0,SUM($O41-$O44)/$O$18,0)</f>
        <v>0</v>
      </c>
      <c r="D45" s="25">
        <f t="shared" si="14"/>
        <v>0</v>
      </c>
      <c r="E45" s="25">
        <f t="shared" si="14"/>
        <v>0</v>
      </c>
      <c r="F45" s="25">
        <f t="shared" si="14"/>
        <v>0</v>
      </c>
      <c r="G45" s="25">
        <f t="shared" si="14"/>
        <v>0</v>
      </c>
      <c r="H45" s="25">
        <f t="shared" si="14"/>
        <v>0</v>
      </c>
      <c r="I45" s="25">
        <f t="shared" si="14"/>
        <v>0</v>
      </c>
      <c r="J45" s="25">
        <f t="shared" si="14"/>
        <v>0</v>
      </c>
      <c r="K45" s="25">
        <f t="shared" si="14"/>
        <v>0</v>
      </c>
      <c r="L45" s="25">
        <f t="shared" si="14"/>
        <v>0</v>
      </c>
      <c r="M45" s="25">
        <f t="shared" si="14"/>
        <v>0</v>
      </c>
      <c r="N45" s="25">
        <f t="shared" si="14"/>
        <v>0</v>
      </c>
      <c r="O45" s="25">
        <f>SUM(C45:N45)</f>
        <v>0</v>
      </c>
    </row>
    <row r="46" spans="1:15" s="10" customFormat="1" ht="5.25" hidden="1" customHeight="1" x14ac:dyDescent="0.2">
      <c r="B46" s="26"/>
      <c r="C46" s="27"/>
      <c r="D46" s="27"/>
      <c r="E46" s="27"/>
      <c r="F46" s="27"/>
      <c r="G46" s="27"/>
      <c r="H46" s="27"/>
      <c r="I46" s="27"/>
      <c r="J46" s="27"/>
      <c r="K46" s="27"/>
      <c r="L46" s="27"/>
      <c r="M46" s="27"/>
      <c r="N46" s="27"/>
      <c r="O46" s="25"/>
    </row>
    <row r="47" spans="1:15" s="10" customFormat="1" ht="11.4" hidden="1" customHeight="1" x14ac:dyDescent="0.2">
      <c r="A47" s="10" t="s">
        <v>83</v>
      </c>
      <c r="B47" s="26"/>
      <c r="C47" s="25">
        <f t="shared" ref="C47:N47" si="15">C$29-C$28</f>
        <v>0</v>
      </c>
      <c r="D47" s="25">
        <f t="shared" si="15"/>
        <v>0</v>
      </c>
      <c r="E47" s="25">
        <f t="shared" si="15"/>
        <v>0</v>
      </c>
      <c r="F47" s="25">
        <f t="shared" si="15"/>
        <v>0</v>
      </c>
      <c r="G47" s="25">
        <f t="shared" si="15"/>
        <v>0</v>
      </c>
      <c r="H47" s="25">
        <f t="shared" si="15"/>
        <v>0</v>
      </c>
      <c r="I47" s="25">
        <f t="shared" si="15"/>
        <v>0</v>
      </c>
      <c r="J47" s="25">
        <f t="shared" si="15"/>
        <v>0</v>
      </c>
      <c r="K47" s="25">
        <f t="shared" si="15"/>
        <v>0</v>
      </c>
      <c r="L47" s="25">
        <f t="shared" si="15"/>
        <v>0</v>
      </c>
      <c r="M47" s="25">
        <f t="shared" si="15"/>
        <v>0</v>
      </c>
      <c r="N47" s="25">
        <f t="shared" si="15"/>
        <v>0</v>
      </c>
      <c r="O47" s="25">
        <f>SUM(C47:N47)</f>
        <v>0</v>
      </c>
    </row>
    <row r="48" spans="1:15" s="10" customFormat="1" ht="11.4" hidden="1" customHeight="1" x14ac:dyDescent="0.2">
      <c r="A48" s="10" t="s">
        <v>105</v>
      </c>
      <c r="B48" s="26"/>
      <c r="C48" s="25">
        <f>IF(C47&lt;='Total Firma'!$J$7,C47,'Total Firma'!$J$7)</f>
        <v>0</v>
      </c>
      <c r="D48" s="25">
        <f>IF(D47&lt;='Total Firma'!$J$7,D47,'Total Firma'!$J$7)</f>
        <v>0</v>
      </c>
      <c r="E48" s="25">
        <f>IF(E47&lt;='Total Firma'!$J$7,E47,'Total Firma'!$J$7)</f>
        <v>0</v>
      </c>
      <c r="F48" s="25">
        <f>IF(F47&lt;='Total Firma'!$J$7,F47,'Total Firma'!$J$7)</f>
        <v>0</v>
      </c>
      <c r="G48" s="25">
        <f>IF(G47&lt;='Total Firma'!$J$7,G47,'Total Firma'!$J$7)</f>
        <v>0</v>
      </c>
      <c r="H48" s="25">
        <f>IF(H47&lt;='Total Firma'!$J$7,H47,'Total Firma'!$J$7)</f>
        <v>0</v>
      </c>
      <c r="I48" s="25">
        <f>IF(I47&lt;='Total Firma'!$J$7,I47,'Total Firma'!$J$7)</f>
        <v>0</v>
      </c>
      <c r="J48" s="25">
        <f>IF(J47&lt;='Total Firma'!$J$7,J47,'Total Firma'!$J$7)</f>
        <v>0</v>
      </c>
      <c r="K48" s="25">
        <f>IF(K47&lt;='Total Firma'!$J$7,K47,'Total Firma'!$J$7)</f>
        <v>0</v>
      </c>
      <c r="L48" s="25">
        <f>IF(L47&lt;='Total Firma'!$J$7,L47,'Total Firma'!$J$7)</f>
        <v>0</v>
      </c>
      <c r="M48" s="25">
        <f>IF(M47&lt;='Total Firma'!$J$7,M47,'Total Firma'!$J$7)</f>
        <v>0</v>
      </c>
      <c r="N48" s="25">
        <f>IF(N47&lt;='Total Firma'!$J$7,N47,'Total Firma'!$J$7)</f>
        <v>0</v>
      </c>
      <c r="O48" s="25">
        <f>SUM(C48:N48)</f>
        <v>0</v>
      </c>
    </row>
    <row r="49" spans="1:15" s="10" customFormat="1" ht="11.4" hidden="1" customHeight="1" x14ac:dyDescent="0.2">
      <c r="A49" s="10" t="s">
        <v>106</v>
      </c>
      <c r="B49" s="26"/>
      <c r="C49" s="25">
        <f t="shared" ref="C49:N49" si="16">C47-C48</f>
        <v>0</v>
      </c>
      <c r="D49" s="25">
        <f t="shared" si="16"/>
        <v>0</v>
      </c>
      <c r="E49" s="25">
        <f t="shared" si="16"/>
        <v>0</v>
      </c>
      <c r="F49" s="25">
        <f t="shared" si="16"/>
        <v>0</v>
      </c>
      <c r="G49" s="25">
        <f t="shared" si="16"/>
        <v>0</v>
      </c>
      <c r="H49" s="25">
        <f t="shared" si="16"/>
        <v>0</v>
      </c>
      <c r="I49" s="25">
        <f t="shared" si="16"/>
        <v>0</v>
      </c>
      <c r="J49" s="25">
        <f t="shared" si="16"/>
        <v>0</v>
      </c>
      <c r="K49" s="25">
        <f t="shared" si="16"/>
        <v>0</v>
      </c>
      <c r="L49" s="25">
        <f t="shared" si="16"/>
        <v>0</v>
      </c>
      <c r="M49" s="25">
        <f t="shared" si="16"/>
        <v>0</v>
      </c>
      <c r="N49" s="25">
        <f t="shared" si="16"/>
        <v>0</v>
      </c>
      <c r="O49" s="25">
        <f>SUM(C49:N49)</f>
        <v>0</v>
      </c>
    </row>
    <row r="50" spans="1:15" s="10" customFormat="1" ht="11.4" hidden="1" customHeight="1" x14ac:dyDescent="0.2">
      <c r="A50" s="10" t="s">
        <v>104</v>
      </c>
      <c r="B50" s="26"/>
      <c r="C50" s="25">
        <f>IF('Total Firma'!$J$7*$O$19&gt;=$O$48,C47,IF(C$19&gt;0,'Total Firma'!$J$7,0))</f>
        <v>0</v>
      </c>
      <c r="D50" s="25">
        <f>IF('Total Firma'!$J$7*$O$19&gt;=$O$48,D47,IF(D$19&gt;0,'Total Firma'!$J$7,0))</f>
        <v>0</v>
      </c>
      <c r="E50" s="25">
        <f>IF('Total Firma'!$J$7*$O$19&gt;=$O$48,E47,IF(E$19&gt;0,'Total Firma'!$J$7,0))</f>
        <v>0</v>
      </c>
      <c r="F50" s="25">
        <f>IF('Total Firma'!$J$7*$O$19&gt;=$O$48,F47,IF(F$19&gt;0,'Total Firma'!$J$7,0))</f>
        <v>0</v>
      </c>
      <c r="G50" s="25">
        <f>IF('Total Firma'!$J$7*$O$19&gt;=$O$48,G47,IF(G$19&gt;0,'Total Firma'!$J$7,0))</f>
        <v>0</v>
      </c>
      <c r="H50" s="25">
        <f>IF('Total Firma'!$J$7*$O$19&gt;=$O$48,H47,IF(H$19&gt;0,'Total Firma'!$J$7,0))</f>
        <v>0</v>
      </c>
      <c r="I50" s="25">
        <f>IF('Total Firma'!$J$7*$O$19&gt;=$O$48,I47,IF(I$19&gt;0,'Total Firma'!$J$7,0))</f>
        <v>0</v>
      </c>
      <c r="J50" s="25">
        <f>IF('Total Firma'!$J$7*$O$19&gt;=$O$48,J47,IF(J$19&gt;0,'Total Firma'!$J$7,0))</f>
        <v>0</v>
      </c>
      <c r="K50" s="25">
        <f>IF('Total Firma'!$J$7*$O$19&gt;=$O$48,K47,IF(K$19&gt;0,'Total Firma'!$J$7,0))</f>
        <v>0</v>
      </c>
      <c r="L50" s="25">
        <f>IF('Total Firma'!$J$7*$O$19&gt;=$O$48,L47,IF(L$19&gt;0,'Total Firma'!$J$7,0))</f>
        <v>0</v>
      </c>
      <c r="M50" s="25">
        <f>IF('Total Firma'!$J$7*$O$19&gt;=$O$48,M47,IF(M$19&gt;0,'Total Firma'!$J$7,0))</f>
        <v>0</v>
      </c>
      <c r="N50" s="25">
        <f>IF('Total Firma'!$J$7*$O$19&gt;=$O$48,N47,IF(N$19&gt;0,'Total Firma'!$J$7,0))</f>
        <v>0</v>
      </c>
      <c r="O50" s="25">
        <f>SUM(C50:N50)</f>
        <v>0</v>
      </c>
    </row>
    <row r="51" spans="1:15" s="10" customFormat="1" ht="11.4" hidden="1" customHeight="1" x14ac:dyDescent="0.2">
      <c r="A51" s="10" t="s">
        <v>109</v>
      </c>
      <c r="B51" s="26"/>
      <c r="C51" s="25">
        <f t="shared" ref="C51:N51" si="17">IF(C$19&gt;0,SUM($O47-$O50)/$O$19,0)</f>
        <v>0</v>
      </c>
      <c r="D51" s="25">
        <f t="shared" si="17"/>
        <v>0</v>
      </c>
      <c r="E51" s="25">
        <f t="shared" si="17"/>
        <v>0</v>
      </c>
      <c r="F51" s="25">
        <f t="shared" si="17"/>
        <v>0</v>
      </c>
      <c r="G51" s="25">
        <f t="shared" si="17"/>
        <v>0</v>
      </c>
      <c r="H51" s="25">
        <f t="shared" si="17"/>
        <v>0</v>
      </c>
      <c r="I51" s="25">
        <f t="shared" si="17"/>
        <v>0</v>
      </c>
      <c r="J51" s="25">
        <f t="shared" si="17"/>
        <v>0</v>
      </c>
      <c r="K51" s="25">
        <f t="shared" si="17"/>
        <v>0</v>
      </c>
      <c r="L51" s="25">
        <f t="shared" si="17"/>
        <v>0</v>
      </c>
      <c r="M51" s="25">
        <f t="shared" si="17"/>
        <v>0</v>
      </c>
      <c r="N51" s="25">
        <f t="shared" si="17"/>
        <v>0</v>
      </c>
      <c r="O51" s="25">
        <f>SUM(C51:N51)</f>
        <v>0</v>
      </c>
    </row>
    <row r="52" spans="1:15" s="10" customFormat="1" ht="5.25" hidden="1" customHeight="1" x14ac:dyDescent="0.2">
      <c r="B52" s="26"/>
      <c r="C52" s="27"/>
      <c r="D52" s="27"/>
      <c r="E52" s="27"/>
      <c r="F52" s="27"/>
      <c r="G52" s="27"/>
      <c r="H52" s="27"/>
      <c r="I52" s="27"/>
      <c r="J52" s="27"/>
      <c r="K52" s="27"/>
      <c r="L52" s="27"/>
      <c r="M52" s="27"/>
      <c r="N52" s="27"/>
      <c r="O52" s="25"/>
    </row>
    <row r="53" spans="1:15" s="10" customFormat="1" ht="11.4" hidden="1" customHeight="1" x14ac:dyDescent="0.2">
      <c r="A53" s="10" t="s">
        <v>98</v>
      </c>
      <c r="B53" s="26"/>
      <c r="C53" s="25">
        <f t="shared" ref="C53:N53" si="18">C47-C33</f>
        <v>0</v>
      </c>
      <c r="D53" s="25">
        <f t="shared" si="18"/>
        <v>0</v>
      </c>
      <c r="E53" s="25">
        <f t="shared" si="18"/>
        <v>0</v>
      </c>
      <c r="F53" s="25">
        <f t="shared" si="18"/>
        <v>0</v>
      </c>
      <c r="G53" s="25">
        <f t="shared" si="18"/>
        <v>0</v>
      </c>
      <c r="H53" s="25">
        <f t="shared" si="18"/>
        <v>0</v>
      </c>
      <c r="I53" s="25">
        <f t="shared" si="18"/>
        <v>0</v>
      </c>
      <c r="J53" s="25">
        <f t="shared" si="18"/>
        <v>0</v>
      </c>
      <c r="K53" s="25">
        <f t="shared" si="18"/>
        <v>0</v>
      </c>
      <c r="L53" s="25">
        <f t="shared" si="18"/>
        <v>0</v>
      </c>
      <c r="M53" s="25">
        <f t="shared" si="18"/>
        <v>0</v>
      </c>
      <c r="N53" s="25">
        <f t="shared" si="18"/>
        <v>0</v>
      </c>
      <c r="O53" s="25">
        <f>SUM(C53:N53)</f>
        <v>0</v>
      </c>
    </row>
    <row r="54" spans="1:15" s="10" customFormat="1" ht="5.25" hidden="1" customHeight="1" x14ac:dyDescent="0.2">
      <c r="B54" s="26"/>
      <c r="C54" s="27"/>
      <c r="D54" s="27"/>
      <c r="E54" s="27"/>
      <c r="F54" s="27"/>
      <c r="G54" s="27"/>
      <c r="H54" s="27"/>
      <c r="I54" s="27"/>
      <c r="J54" s="27"/>
      <c r="K54" s="27"/>
      <c r="L54" s="27"/>
      <c r="M54" s="27"/>
      <c r="N54" s="27"/>
      <c r="O54" s="25"/>
    </row>
    <row r="55" spans="1:15" s="10" customFormat="1" ht="11.4" customHeight="1" x14ac:dyDescent="0.2">
      <c r="A55" s="10" t="s">
        <v>100</v>
      </c>
      <c r="B55" s="26"/>
      <c r="C55" s="30">
        <v>0</v>
      </c>
      <c r="D55" s="30">
        <v>0</v>
      </c>
      <c r="E55" s="30">
        <v>0</v>
      </c>
      <c r="F55" s="30">
        <v>0</v>
      </c>
      <c r="G55" s="30">
        <v>0</v>
      </c>
      <c r="H55" s="30">
        <v>0</v>
      </c>
      <c r="I55" s="30">
        <v>0</v>
      </c>
      <c r="J55" s="30">
        <v>0</v>
      </c>
      <c r="K55" s="30">
        <v>0</v>
      </c>
      <c r="L55" s="30">
        <v>0</v>
      </c>
      <c r="M55" s="30">
        <v>0</v>
      </c>
      <c r="N55" s="30">
        <v>0</v>
      </c>
      <c r="O55" s="25">
        <f>SUM(C55:N55)</f>
        <v>0</v>
      </c>
    </row>
    <row r="56" spans="1:15" s="10" customFormat="1" ht="11.4" customHeight="1" x14ac:dyDescent="0.2">
      <c r="A56" s="10" t="s">
        <v>27</v>
      </c>
      <c r="B56" s="26"/>
      <c r="C56" s="30">
        <v>0</v>
      </c>
      <c r="D56" s="30">
        <v>0</v>
      </c>
      <c r="E56" s="30">
        <v>0</v>
      </c>
      <c r="F56" s="30">
        <v>0</v>
      </c>
      <c r="G56" s="30">
        <v>0</v>
      </c>
      <c r="H56" s="30">
        <v>0</v>
      </c>
      <c r="I56" s="30">
        <v>0</v>
      </c>
      <c r="J56" s="30">
        <v>0</v>
      </c>
      <c r="K56" s="30">
        <v>0</v>
      </c>
      <c r="L56" s="30">
        <v>0</v>
      </c>
      <c r="M56" s="30">
        <v>0</v>
      </c>
      <c r="N56" s="30">
        <v>0</v>
      </c>
      <c r="O56" s="25">
        <f>SUM(C56:N56)</f>
        <v>0</v>
      </c>
    </row>
    <row r="57" spans="1:15" s="10" customFormat="1" ht="11.4" customHeight="1" x14ac:dyDescent="0.25">
      <c r="A57" s="9" t="s">
        <v>4</v>
      </c>
      <c r="B57" s="26"/>
      <c r="C57" s="28">
        <f t="shared" ref="C57:N57" si="19">SUM(C29,C55:C56)</f>
        <v>0</v>
      </c>
      <c r="D57" s="28">
        <f t="shared" si="19"/>
        <v>0</v>
      </c>
      <c r="E57" s="28">
        <f t="shared" si="19"/>
        <v>0</v>
      </c>
      <c r="F57" s="28">
        <f t="shared" si="19"/>
        <v>0</v>
      </c>
      <c r="G57" s="28">
        <f t="shared" si="19"/>
        <v>0</v>
      </c>
      <c r="H57" s="28">
        <f t="shared" si="19"/>
        <v>0</v>
      </c>
      <c r="I57" s="28">
        <f t="shared" si="19"/>
        <v>0</v>
      </c>
      <c r="J57" s="28">
        <f t="shared" si="19"/>
        <v>0</v>
      </c>
      <c r="K57" s="28">
        <f t="shared" si="19"/>
        <v>0</v>
      </c>
      <c r="L57" s="28">
        <f t="shared" si="19"/>
        <v>0</v>
      </c>
      <c r="M57" s="28">
        <f t="shared" si="19"/>
        <v>0</v>
      </c>
      <c r="N57" s="28">
        <f t="shared" si="19"/>
        <v>0</v>
      </c>
      <c r="O57" s="28">
        <f>SUM(C57:N57)</f>
        <v>0</v>
      </c>
    </row>
    <row r="58" spans="1:15" s="10" customFormat="1" ht="6" customHeight="1" x14ac:dyDescent="0.2">
      <c r="B58" s="26"/>
      <c r="C58" s="27"/>
      <c r="D58" s="27"/>
      <c r="E58" s="27"/>
      <c r="F58" s="27"/>
      <c r="G58" s="27"/>
      <c r="H58" s="27"/>
      <c r="I58" s="27"/>
      <c r="J58" s="27"/>
      <c r="K58" s="27"/>
      <c r="L58" s="27"/>
      <c r="M58" s="27"/>
      <c r="N58" s="27"/>
      <c r="O58" s="25"/>
    </row>
    <row r="59" spans="1:15" s="10" customFormat="1" ht="11.4" customHeight="1" x14ac:dyDescent="0.2">
      <c r="A59" s="10" t="s">
        <v>6</v>
      </c>
      <c r="B59" s="29">
        <f>'Total Firma'!$E$7</f>
        <v>5.2999999999999999E-2</v>
      </c>
      <c r="C59" s="25">
        <f t="shared" ref="C59:N59" si="20">ROUND(SUM(C77*$B59)*-1*2,1)/2</f>
        <v>0</v>
      </c>
      <c r="D59" s="25">
        <f t="shared" si="20"/>
        <v>0</v>
      </c>
      <c r="E59" s="25">
        <f t="shared" si="20"/>
        <v>0</v>
      </c>
      <c r="F59" s="25">
        <f t="shared" si="20"/>
        <v>0</v>
      </c>
      <c r="G59" s="25">
        <f t="shared" si="20"/>
        <v>0</v>
      </c>
      <c r="H59" s="25">
        <f t="shared" si="20"/>
        <v>0</v>
      </c>
      <c r="I59" s="25">
        <f t="shared" si="20"/>
        <v>0</v>
      </c>
      <c r="J59" s="25">
        <f t="shared" si="20"/>
        <v>0</v>
      </c>
      <c r="K59" s="25">
        <f t="shared" si="20"/>
        <v>0</v>
      </c>
      <c r="L59" s="25">
        <f t="shared" si="20"/>
        <v>0</v>
      </c>
      <c r="M59" s="25">
        <f t="shared" si="20"/>
        <v>0</v>
      </c>
      <c r="N59" s="25">
        <f t="shared" si="20"/>
        <v>0</v>
      </c>
      <c r="O59" s="25">
        <f t="shared" ref="O59:O67" si="21">SUM(C59:N59)</f>
        <v>0</v>
      </c>
    </row>
    <row r="60" spans="1:15" s="10" customFormat="1" ht="11.4" customHeight="1" x14ac:dyDescent="0.2">
      <c r="A60" s="10" t="s">
        <v>48</v>
      </c>
      <c r="B60" s="29">
        <f>'Total Firma'!$H$7</f>
        <v>1.0999999999999999E-2</v>
      </c>
      <c r="C60" s="25">
        <f t="shared" ref="C60:N60" si="22">ROUND(SUM(C78*$B60)*-1*2,1)/2</f>
        <v>0</v>
      </c>
      <c r="D60" s="25">
        <f t="shared" si="22"/>
        <v>0</v>
      </c>
      <c r="E60" s="25">
        <f t="shared" si="22"/>
        <v>0</v>
      </c>
      <c r="F60" s="25">
        <f t="shared" si="22"/>
        <v>0</v>
      </c>
      <c r="G60" s="25">
        <f t="shared" si="22"/>
        <v>0</v>
      </c>
      <c r="H60" s="25">
        <f t="shared" si="22"/>
        <v>0</v>
      </c>
      <c r="I60" s="25">
        <f t="shared" si="22"/>
        <v>0</v>
      </c>
      <c r="J60" s="25">
        <f t="shared" si="22"/>
        <v>0</v>
      </c>
      <c r="K60" s="25">
        <f t="shared" si="22"/>
        <v>0</v>
      </c>
      <c r="L60" s="25">
        <f t="shared" si="22"/>
        <v>0</v>
      </c>
      <c r="M60" s="25">
        <f t="shared" si="22"/>
        <v>0</v>
      </c>
      <c r="N60" s="25">
        <f t="shared" si="22"/>
        <v>0</v>
      </c>
      <c r="O60" s="25">
        <f t="shared" si="21"/>
        <v>0</v>
      </c>
    </row>
    <row r="61" spans="1:15" s="10" customFormat="1" ht="11.4" customHeight="1" x14ac:dyDescent="0.2">
      <c r="A61" s="10" t="s">
        <v>55</v>
      </c>
      <c r="B61" s="56">
        <f>'Total Firma'!$I$7</f>
        <v>5.0000000000000001E-3</v>
      </c>
      <c r="C61" s="25">
        <f t="shared" ref="C61:N61" si="23">ROUND(SUM(C79*$B61)*-1*2,1)/2</f>
        <v>0</v>
      </c>
      <c r="D61" s="25">
        <f t="shared" si="23"/>
        <v>0</v>
      </c>
      <c r="E61" s="25">
        <f t="shared" si="23"/>
        <v>0</v>
      </c>
      <c r="F61" s="25">
        <f t="shared" si="23"/>
        <v>0</v>
      </c>
      <c r="G61" s="25">
        <f t="shared" si="23"/>
        <v>0</v>
      </c>
      <c r="H61" s="25">
        <f t="shared" si="23"/>
        <v>0</v>
      </c>
      <c r="I61" s="25">
        <f t="shared" si="23"/>
        <v>0</v>
      </c>
      <c r="J61" s="25">
        <f t="shared" si="23"/>
        <v>0</v>
      </c>
      <c r="K61" s="25">
        <f t="shared" si="23"/>
        <v>0</v>
      </c>
      <c r="L61" s="25">
        <f t="shared" si="23"/>
        <v>0</v>
      </c>
      <c r="M61" s="25">
        <f t="shared" si="23"/>
        <v>0</v>
      </c>
      <c r="N61" s="25">
        <f t="shared" si="23"/>
        <v>0</v>
      </c>
      <c r="O61" s="25">
        <f t="shared" si="21"/>
        <v>0</v>
      </c>
    </row>
    <row r="62" spans="1:15" s="10" customFormat="1" ht="11.4" customHeight="1" x14ac:dyDescent="0.2">
      <c r="A62" s="10" t="s">
        <v>7</v>
      </c>
      <c r="B62" s="26"/>
      <c r="C62" s="30">
        <v>0</v>
      </c>
      <c r="D62" s="30">
        <v>0</v>
      </c>
      <c r="E62" s="30">
        <v>0</v>
      </c>
      <c r="F62" s="30">
        <v>0</v>
      </c>
      <c r="G62" s="30">
        <v>0</v>
      </c>
      <c r="H62" s="30">
        <v>0</v>
      </c>
      <c r="I62" s="30">
        <v>0</v>
      </c>
      <c r="J62" s="30">
        <v>0</v>
      </c>
      <c r="K62" s="30">
        <v>0</v>
      </c>
      <c r="L62" s="30">
        <v>0</v>
      </c>
      <c r="M62" s="30">
        <v>0</v>
      </c>
      <c r="N62" s="30">
        <v>0</v>
      </c>
      <c r="O62" s="25">
        <f t="shared" si="21"/>
        <v>0</v>
      </c>
    </row>
    <row r="63" spans="1:15" s="10" customFormat="1" ht="11.4" customHeight="1" x14ac:dyDescent="0.2">
      <c r="A63" s="10" t="s">
        <v>43</v>
      </c>
      <c r="B63" s="29">
        <f>IF($C$8="M",'Total Firma'!$K$8,'Total Firma'!$K$7)</f>
        <v>0</v>
      </c>
      <c r="C63" s="25">
        <f t="shared" ref="C63:N63" si="24">ROUND(SUM(C81*$B63)*-1*2,1)/2</f>
        <v>0</v>
      </c>
      <c r="D63" s="25">
        <f t="shared" si="24"/>
        <v>0</v>
      </c>
      <c r="E63" s="25">
        <f t="shared" si="24"/>
        <v>0</v>
      </c>
      <c r="F63" s="25">
        <f t="shared" si="24"/>
        <v>0</v>
      </c>
      <c r="G63" s="25">
        <f t="shared" si="24"/>
        <v>0</v>
      </c>
      <c r="H63" s="25">
        <f t="shared" si="24"/>
        <v>0</v>
      </c>
      <c r="I63" s="25">
        <f t="shared" si="24"/>
        <v>0</v>
      </c>
      <c r="J63" s="25">
        <f t="shared" si="24"/>
        <v>0</v>
      </c>
      <c r="K63" s="25">
        <f t="shared" si="24"/>
        <v>0</v>
      </c>
      <c r="L63" s="25">
        <f t="shared" si="24"/>
        <v>0</v>
      </c>
      <c r="M63" s="25">
        <f t="shared" si="24"/>
        <v>0</v>
      </c>
      <c r="N63" s="25">
        <f t="shared" si="24"/>
        <v>0</v>
      </c>
      <c r="O63" s="25">
        <f t="shared" si="21"/>
        <v>0</v>
      </c>
    </row>
    <row r="64" spans="1:15" s="10" customFormat="1" ht="11.4" customHeight="1" x14ac:dyDescent="0.2">
      <c r="A64" s="10" t="s">
        <v>149</v>
      </c>
      <c r="B64" s="29">
        <f>IF($C$8="M",'Total Firma'!$L$8,'Total Firma'!$L$7)</f>
        <v>0</v>
      </c>
      <c r="C64" s="25">
        <f t="shared" ref="C64:N64" si="25">ROUND(SUM(C82*$B64)*-1*2,1)/2</f>
        <v>0</v>
      </c>
      <c r="D64" s="25">
        <f t="shared" si="25"/>
        <v>0</v>
      </c>
      <c r="E64" s="25">
        <f t="shared" si="25"/>
        <v>0</v>
      </c>
      <c r="F64" s="25">
        <f t="shared" si="25"/>
        <v>0</v>
      </c>
      <c r="G64" s="25">
        <f t="shared" si="25"/>
        <v>0</v>
      </c>
      <c r="H64" s="25">
        <f t="shared" si="25"/>
        <v>0</v>
      </c>
      <c r="I64" s="25">
        <f t="shared" si="25"/>
        <v>0</v>
      </c>
      <c r="J64" s="25">
        <f t="shared" si="25"/>
        <v>0</v>
      </c>
      <c r="K64" s="25">
        <f t="shared" si="25"/>
        <v>0</v>
      </c>
      <c r="L64" s="25">
        <f t="shared" si="25"/>
        <v>0</v>
      </c>
      <c r="M64" s="25">
        <f t="shared" si="25"/>
        <v>0</v>
      </c>
      <c r="N64" s="25">
        <f t="shared" si="25"/>
        <v>0</v>
      </c>
      <c r="O64" s="25">
        <f t="shared" si="21"/>
        <v>0</v>
      </c>
    </row>
    <row r="65" spans="1:15" s="10" customFormat="1" ht="11.4" customHeight="1" x14ac:dyDescent="0.2">
      <c r="A65" s="10" t="s">
        <v>9</v>
      </c>
      <c r="B65" s="29">
        <f>IF($C$8="M",'Total Firma'!M$8,'Total Firma'!M$7)</f>
        <v>0</v>
      </c>
      <c r="C65" s="25">
        <f t="shared" ref="C65:N65" si="26">ROUND(SUM(C83*$B65)*-1*2,1)/2</f>
        <v>0</v>
      </c>
      <c r="D65" s="25">
        <f t="shared" si="26"/>
        <v>0</v>
      </c>
      <c r="E65" s="25">
        <f t="shared" si="26"/>
        <v>0</v>
      </c>
      <c r="F65" s="25">
        <f t="shared" si="26"/>
        <v>0</v>
      </c>
      <c r="G65" s="25">
        <f t="shared" si="26"/>
        <v>0</v>
      </c>
      <c r="H65" s="25">
        <f t="shared" si="26"/>
        <v>0</v>
      </c>
      <c r="I65" s="25">
        <f t="shared" si="26"/>
        <v>0</v>
      </c>
      <c r="J65" s="25">
        <f t="shared" si="26"/>
        <v>0</v>
      </c>
      <c r="K65" s="25">
        <f t="shared" si="26"/>
        <v>0</v>
      </c>
      <c r="L65" s="25">
        <f t="shared" si="26"/>
        <v>0</v>
      </c>
      <c r="M65" s="25">
        <f t="shared" si="26"/>
        <v>0</v>
      </c>
      <c r="N65" s="25">
        <f t="shared" si="26"/>
        <v>0</v>
      </c>
      <c r="O65" s="25">
        <f t="shared" si="21"/>
        <v>0</v>
      </c>
    </row>
    <row r="66" spans="1:15" s="10" customFormat="1" ht="11.4" customHeight="1" x14ac:dyDescent="0.2">
      <c r="A66" s="10" t="s">
        <v>10</v>
      </c>
      <c r="B66" s="26"/>
      <c r="C66" s="30">
        <v>0</v>
      </c>
      <c r="D66" s="30">
        <v>0</v>
      </c>
      <c r="E66" s="30">
        <v>0</v>
      </c>
      <c r="F66" s="30">
        <v>0</v>
      </c>
      <c r="G66" s="30">
        <v>0</v>
      </c>
      <c r="H66" s="30">
        <v>0</v>
      </c>
      <c r="I66" s="30">
        <v>0</v>
      </c>
      <c r="J66" s="30">
        <v>0</v>
      </c>
      <c r="K66" s="30">
        <v>0</v>
      </c>
      <c r="L66" s="30">
        <v>0</v>
      </c>
      <c r="M66" s="30">
        <v>0</v>
      </c>
      <c r="N66" s="30">
        <v>0</v>
      </c>
      <c r="O66" s="25">
        <f t="shared" si="21"/>
        <v>0</v>
      </c>
    </row>
    <row r="67" spans="1:15" s="10" customFormat="1" ht="11.4" customHeight="1" x14ac:dyDescent="0.2">
      <c r="A67" s="10" t="s">
        <v>11</v>
      </c>
      <c r="B67" s="26"/>
      <c r="C67" s="30">
        <v>0</v>
      </c>
      <c r="D67" s="30">
        <v>0</v>
      </c>
      <c r="E67" s="30">
        <v>0</v>
      </c>
      <c r="F67" s="30">
        <v>0</v>
      </c>
      <c r="G67" s="30">
        <v>0</v>
      </c>
      <c r="H67" s="30">
        <v>0</v>
      </c>
      <c r="I67" s="30">
        <v>0</v>
      </c>
      <c r="J67" s="30">
        <v>0</v>
      </c>
      <c r="K67" s="30">
        <v>0</v>
      </c>
      <c r="L67" s="30">
        <v>0</v>
      </c>
      <c r="M67" s="30">
        <v>0</v>
      </c>
      <c r="N67" s="30">
        <v>0</v>
      </c>
      <c r="O67" s="25">
        <f t="shared" si="21"/>
        <v>0</v>
      </c>
    </row>
    <row r="68" spans="1:15" s="9" customFormat="1" ht="11.4" customHeight="1" x14ac:dyDescent="0.25">
      <c r="A68" s="9" t="s">
        <v>56</v>
      </c>
      <c r="B68" s="26"/>
      <c r="C68" s="28">
        <f t="shared" ref="C68:N68" si="27">SUM(C57:C67)</f>
        <v>0</v>
      </c>
      <c r="D68" s="28">
        <f t="shared" si="27"/>
        <v>0</v>
      </c>
      <c r="E68" s="28">
        <f t="shared" si="27"/>
        <v>0</v>
      </c>
      <c r="F68" s="28">
        <f t="shared" si="27"/>
        <v>0</v>
      </c>
      <c r="G68" s="28">
        <f t="shared" si="27"/>
        <v>0</v>
      </c>
      <c r="H68" s="28">
        <f t="shared" si="27"/>
        <v>0</v>
      </c>
      <c r="I68" s="28">
        <f t="shared" si="27"/>
        <v>0</v>
      </c>
      <c r="J68" s="28">
        <f t="shared" si="27"/>
        <v>0</v>
      </c>
      <c r="K68" s="28">
        <f t="shared" si="27"/>
        <v>0</v>
      </c>
      <c r="L68" s="28">
        <f t="shared" si="27"/>
        <v>0</v>
      </c>
      <c r="M68" s="28">
        <f t="shared" si="27"/>
        <v>0</v>
      </c>
      <c r="N68" s="28">
        <f t="shared" si="27"/>
        <v>0</v>
      </c>
      <c r="O68" s="28">
        <f>SUM(C68:N68)</f>
        <v>0</v>
      </c>
    </row>
    <row r="69" spans="1:15" s="10" customFormat="1" ht="6" customHeight="1" x14ac:dyDescent="0.25">
      <c r="A69" s="9"/>
      <c r="B69" s="26"/>
      <c r="C69" s="27"/>
      <c r="D69" s="27"/>
      <c r="E69" s="27"/>
      <c r="F69" s="27"/>
      <c r="G69" s="27"/>
      <c r="H69" s="27"/>
      <c r="I69" s="27"/>
      <c r="J69" s="27"/>
      <c r="K69" s="27"/>
      <c r="L69" s="27"/>
      <c r="M69" s="27"/>
      <c r="N69" s="27"/>
      <c r="O69" s="25"/>
    </row>
    <row r="70" spans="1:15" s="10" customFormat="1" ht="11.4" customHeight="1" x14ac:dyDescent="0.2">
      <c r="A70" s="10" t="s">
        <v>1</v>
      </c>
      <c r="B70" s="26"/>
      <c r="C70" s="30">
        <v>0</v>
      </c>
      <c r="D70" s="30">
        <v>0</v>
      </c>
      <c r="E70" s="30">
        <v>0</v>
      </c>
      <c r="F70" s="30">
        <v>0</v>
      </c>
      <c r="G70" s="30">
        <v>0</v>
      </c>
      <c r="H70" s="30">
        <v>0</v>
      </c>
      <c r="I70" s="30">
        <v>0</v>
      </c>
      <c r="J70" s="30">
        <v>0</v>
      </c>
      <c r="K70" s="30">
        <v>0</v>
      </c>
      <c r="L70" s="30">
        <v>0</v>
      </c>
      <c r="M70" s="30">
        <v>0</v>
      </c>
      <c r="N70" s="30">
        <v>0</v>
      </c>
      <c r="O70" s="25">
        <f>SUM(C70:N70)</f>
        <v>0</v>
      </c>
    </row>
    <row r="71" spans="1:15" s="9" customFormat="1" ht="11.4" customHeight="1" x14ac:dyDescent="0.25">
      <c r="A71" s="9" t="s">
        <v>38</v>
      </c>
      <c r="B71" s="26"/>
      <c r="C71" s="28">
        <f t="shared" ref="C71:N71" si="28">SUM(C68:C70)</f>
        <v>0</v>
      </c>
      <c r="D71" s="28">
        <f t="shared" si="28"/>
        <v>0</v>
      </c>
      <c r="E71" s="28">
        <f t="shared" si="28"/>
        <v>0</v>
      </c>
      <c r="F71" s="28">
        <f t="shared" si="28"/>
        <v>0</v>
      </c>
      <c r="G71" s="28">
        <f t="shared" si="28"/>
        <v>0</v>
      </c>
      <c r="H71" s="28">
        <f t="shared" si="28"/>
        <v>0</v>
      </c>
      <c r="I71" s="28">
        <f t="shared" si="28"/>
        <v>0</v>
      </c>
      <c r="J71" s="28">
        <f t="shared" si="28"/>
        <v>0</v>
      </c>
      <c r="K71" s="28">
        <f t="shared" si="28"/>
        <v>0</v>
      </c>
      <c r="L71" s="28">
        <f t="shared" si="28"/>
        <v>0</v>
      </c>
      <c r="M71" s="28">
        <f t="shared" si="28"/>
        <v>0</v>
      </c>
      <c r="N71" s="28">
        <f t="shared" si="28"/>
        <v>0</v>
      </c>
      <c r="O71" s="28">
        <f>SUM(C71:N71)</f>
        <v>0</v>
      </c>
    </row>
    <row r="72" spans="1:15" s="10" customFormat="1" ht="6" customHeight="1" x14ac:dyDescent="0.2">
      <c r="B72" s="26"/>
      <c r="C72" s="27"/>
      <c r="D72" s="27"/>
      <c r="E72" s="27"/>
      <c r="F72" s="27"/>
      <c r="G72" s="27"/>
      <c r="H72" s="27"/>
      <c r="I72" s="27"/>
      <c r="J72" s="27"/>
      <c r="K72" s="27"/>
      <c r="L72" s="27"/>
      <c r="M72" s="27"/>
      <c r="N72" s="27"/>
      <c r="O72" s="25"/>
    </row>
    <row r="73" spans="1:15" s="10" customFormat="1" ht="11.4" customHeight="1" x14ac:dyDescent="0.2">
      <c r="A73" s="10" t="s">
        <v>39</v>
      </c>
      <c r="B73" s="26"/>
      <c r="C73" s="30">
        <v>0</v>
      </c>
      <c r="D73" s="30">
        <v>0</v>
      </c>
      <c r="E73" s="30">
        <v>0</v>
      </c>
      <c r="F73" s="30">
        <v>0</v>
      </c>
      <c r="G73" s="30">
        <v>0</v>
      </c>
      <c r="H73" s="30">
        <v>0</v>
      </c>
      <c r="I73" s="30">
        <v>0</v>
      </c>
      <c r="J73" s="30">
        <v>0</v>
      </c>
      <c r="K73" s="30">
        <v>0</v>
      </c>
      <c r="L73" s="30">
        <v>0</v>
      </c>
      <c r="M73" s="30">
        <v>0</v>
      </c>
      <c r="N73" s="30">
        <v>0</v>
      </c>
      <c r="O73" s="25">
        <f>SUM(C73:N73)</f>
        <v>0</v>
      </c>
    </row>
    <row r="74" spans="1:15" s="9" customFormat="1" ht="11.4" customHeight="1" x14ac:dyDescent="0.25">
      <c r="A74" s="9" t="s">
        <v>40</v>
      </c>
      <c r="B74" s="26"/>
      <c r="C74" s="28">
        <f>SUM(C71-C73)</f>
        <v>0</v>
      </c>
      <c r="D74" s="28">
        <f t="shared" ref="D74:N74" si="29">SUM(D71-D73)</f>
        <v>0</v>
      </c>
      <c r="E74" s="28">
        <f t="shared" si="29"/>
        <v>0</v>
      </c>
      <c r="F74" s="28">
        <f t="shared" si="29"/>
        <v>0</v>
      </c>
      <c r="G74" s="28">
        <f t="shared" si="29"/>
        <v>0</v>
      </c>
      <c r="H74" s="28">
        <f t="shared" si="29"/>
        <v>0</v>
      </c>
      <c r="I74" s="28">
        <f t="shared" si="29"/>
        <v>0</v>
      </c>
      <c r="J74" s="28">
        <f t="shared" si="29"/>
        <v>0</v>
      </c>
      <c r="K74" s="28">
        <f t="shared" si="29"/>
        <v>0</v>
      </c>
      <c r="L74" s="28">
        <f t="shared" si="29"/>
        <v>0</v>
      </c>
      <c r="M74" s="28">
        <f t="shared" si="29"/>
        <v>0</v>
      </c>
      <c r="N74" s="28">
        <f t="shared" si="29"/>
        <v>0</v>
      </c>
      <c r="O74" s="28">
        <f>SUM(C74:N74)</f>
        <v>0</v>
      </c>
    </row>
    <row r="75" spans="1:15" s="10" customFormat="1" ht="11.4" x14ac:dyDescent="0.2">
      <c r="B75" s="26"/>
      <c r="C75" s="12"/>
      <c r="D75" s="12"/>
      <c r="E75" s="12"/>
      <c r="F75" s="12"/>
      <c r="G75" s="12"/>
      <c r="H75" s="12"/>
      <c r="I75" s="12"/>
      <c r="J75" s="12"/>
      <c r="K75" s="12"/>
      <c r="L75" s="12"/>
      <c r="M75" s="12"/>
      <c r="N75" s="12"/>
      <c r="O75" s="12"/>
    </row>
    <row r="76" spans="1:15" s="10" customFormat="1" ht="11.4" hidden="1" outlineLevel="1" x14ac:dyDescent="0.2">
      <c r="A76" s="114" t="s">
        <v>150</v>
      </c>
      <c r="C76" s="12"/>
      <c r="D76" s="12"/>
      <c r="E76" s="12"/>
      <c r="F76" s="12"/>
      <c r="G76" s="12"/>
      <c r="H76" s="12"/>
      <c r="I76" s="12"/>
      <c r="J76" s="12"/>
      <c r="K76" s="12"/>
      <c r="L76" s="12"/>
      <c r="M76" s="12"/>
      <c r="N76" s="12"/>
      <c r="O76" s="12"/>
    </row>
    <row r="77" spans="1:15" s="9" customFormat="1" ht="11.4" hidden="1" customHeight="1" outlineLevel="1" x14ac:dyDescent="0.25">
      <c r="A77" s="9" t="s">
        <v>63</v>
      </c>
      <c r="B77" s="26"/>
      <c r="C77" s="28">
        <f t="shared" ref="C77:N77" si="30">C39</f>
        <v>0</v>
      </c>
      <c r="D77" s="28">
        <f t="shared" si="30"/>
        <v>0</v>
      </c>
      <c r="E77" s="28">
        <f t="shared" si="30"/>
        <v>0</v>
      </c>
      <c r="F77" s="28">
        <f t="shared" si="30"/>
        <v>0</v>
      </c>
      <c r="G77" s="28">
        <f t="shared" si="30"/>
        <v>0</v>
      </c>
      <c r="H77" s="28">
        <f t="shared" si="30"/>
        <v>0</v>
      </c>
      <c r="I77" s="28">
        <f t="shared" si="30"/>
        <v>0</v>
      </c>
      <c r="J77" s="28">
        <f t="shared" si="30"/>
        <v>0</v>
      </c>
      <c r="K77" s="28">
        <f t="shared" si="30"/>
        <v>0</v>
      </c>
      <c r="L77" s="28">
        <f t="shared" si="30"/>
        <v>0</v>
      </c>
      <c r="M77" s="28">
        <f t="shared" si="30"/>
        <v>0</v>
      </c>
      <c r="N77" s="28">
        <f t="shared" si="30"/>
        <v>0</v>
      </c>
      <c r="O77" s="28">
        <f>SUM(C77:N77)</f>
        <v>0</v>
      </c>
    </row>
    <row r="78" spans="1:15" s="9" customFormat="1" ht="11.4" hidden="1" customHeight="1" outlineLevel="1" x14ac:dyDescent="0.25">
      <c r="A78" s="9" t="s">
        <v>64</v>
      </c>
      <c r="B78" s="26"/>
      <c r="C78" s="28">
        <f t="shared" ref="C78:N78" si="31">C42</f>
        <v>0</v>
      </c>
      <c r="D78" s="28">
        <f t="shared" si="31"/>
        <v>0</v>
      </c>
      <c r="E78" s="28">
        <f t="shared" si="31"/>
        <v>0</v>
      </c>
      <c r="F78" s="28">
        <f t="shared" si="31"/>
        <v>0</v>
      </c>
      <c r="G78" s="28">
        <f t="shared" si="31"/>
        <v>0</v>
      </c>
      <c r="H78" s="28">
        <f t="shared" si="31"/>
        <v>0</v>
      </c>
      <c r="I78" s="28">
        <f t="shared" si="31"/>
        <v>0</v>
      </c>
      <c r="J78" s="28">
        <f t="shared" si="31"/>
        <v>0</v>
      </c>
      <c r="K78" s="28">
        <f t="shared" si="31"/>
        <v>0</v>
      </c>
      <c r="L78" s="28">
        <f t="shared" si="31"/>
        <v>0</v>
      </c>
      <c r="M78" s="28">
        <f t="shared" si="31"/>
        <v>0</v>
      </c>
      <c r="N78" s="28">
        <f t="shared" si="31"/>
        <v>0</v>
      </c>
      <c r="O78" s="28">
        <f>SUM(C78:N78)</f>
        <v>0</v>
      </c>
    </row>
    <row r="79" spans="1:15" s="9" customFormat="1" ht="11.4" hidden="1" customHeight="1" outlineLevel="1" x14ac:dyDescent="0.25">
      <c r="A79" s="9" t="s">
        <v>78</v>
      </c>
      <c r="B79" s="26"/>
      <c r="C79" s="28">
        <f t="shared" ref="C79:N79" si="32">C43</f>
        <v>0</v>
      </c>
      <c r="D79" s="28">
        <f t="shared" si="32"/>
        <v>0</v>
      </c>
      <c r="E79" s="28">
        <f t="shared" si="32"/>
        <v>0</v>
      </c>
      <c r="F79" s="28">
        <f t="shared" si="32"/>
        <v>0</v>
      </c>
      <c r="G79" s="28">
        <f t="shared" si="32"/>
        <v>0</v>
      </c>
      <c r="H79" s="28">
        <f t="shared" si="32"/>
        <v>0</v>
      </c>
      <c r="I79" s="28">
        <f t="shared" si="32"/>
        <v>0</v>
      </c>
      <c r="J79" s="28">
        <f t="shared" si="32"/>
        <v>0</v>
      </c>
      <c r="K79" s="28">
        <f t="shared" si="32"/>
        <v>0</v>
      </c>
      <c r="L79" s="28">
        <f t="shared" si="32"/>
        <v>0</v>
      </c>
      <c r="M79" s="28">
        <f t="shared" si="32"/>
        <v>0</v>
      </c>
      <c r="N79" s="28">
        <f t="shared" si="32"/>
        <v>0</v>
      </c>
      <c r="O79" s="28">
        <f>SUM(C79:N79)</f>
        <v>0</v>
      </c>
    </row>
    <row r="80" spans="1:15" s="10" customFormat="1" ht="11.4" hidden="1" customHeight="1" outlineLevel="1" x14ac:dyDescent="0.2">
      <c r="A80" s="57" t="s">
        <v>80</v>
      </c>
      <c r="B80" s="59"/>
      <c r="C80" s="59"/>
      <c r="D80" s="59"/>
      <c r="E80" s="59"/>
      <c r="F80" s="59"/>
      <c r="G80" s="59"/>
      <c r="H80" s="59"/>
      <c r="I80" s="59"/>
      <c r="J80" s="59"/>
      <c r="K80" s="59"/>
      <c r="L80" s="59"/>
      <c r="M80" s="59"/>
      <c r="N80" s="59"/>
      <c r="O80" s="59"/>
    </row>
    <row r="81" spans="1:15" s="9" customFormat="1" ht="11.4" hidden="1" customHeight="1" outlineLevel="1" x14ac:dyDescent="0.25">
      <c r="A81" s="9" t="s">
        <v>66</v>
      </c>
      <c r="B81" s="26"/>
      <c r="C81" s="28">
        <f t="shared" ref="C81:N81" si="33">C48</f>
        <v>0</v>
      </c>
      <c r="D81" s="28">
        <f t="shared" si="33"/>
        <v>0</v>
      </c>
      <c r="E81" s="28">
        <f t="shared" si="33"/>
        <v>0</v>
      </c>
      <c r="F81" s="28">
        <f t="shared" si="33"/>
        <v>0</v>
      </c>
      <c r="G81" s="28">
        <f t="shared" si="33"/>
        <v>0</v>
      </c>
      <c r="H81" s="28">
        <f t="shared" si="33"/>
        <v>0</v>
      </c>
      <c r="I81" s="28">
        <f t="shared" si="33"/>
        <v>0</v>
      </c>
      <c r="J81" s="28">
        <f t="shared" si="33"/>
        <v>0</v>
      </c>
      <c r="K81" s="28">
        <f t="shared" si="33"/>
        <v>0</v>
      </c>
      <c r="L81" s="28">
        <f t="shared" si="33"/>
        <v>0</v>
      </c>
      <c r="M81" s="28">
        <f t="shared" si="33"/>
        <v>0</v>
      </c>
      <c r="N81" s="28">
        <f t="shared" si="33"/>
        <v>0</v>
      </c>
      <c r="O81" s="28">
        <f>SUM(C81:N81)</f>
        <v>0</v>
      </c>
    </row>
    <row r="82" spans="1:15" s="9" customFormat="1" ht="11.4" hidden="1" customHeight="1" outlineLevel="1" x14ac:dyDescent="0.25">
      <c r="A82" s="9" t="s">
        <v>67</v>
      </c>
      <c r="B82" s="26"/>
      <c r="C82" s="28">
        <f t="shared" ref="C82:N82" si="34">C49</f>
        <v>0</v>
      </c>
      <c r="D82" s="28">
        <f t="shared" si="34"/>
        <v>0</v>
      </c>
      <c r="E82" s="28">
        <f t="shared" si="34"/>
        <v>0</v>
      </c>
      <c r="F82" s="28">
        <f t="shared" si="34"/>
        <v>0</v>
      </c>
      <c r="G82" s="28">
        <f t="shared" si="34"/>
        <v>0</v>
      </c>
      <c r="H82" s="28">
        <f t="shared" si="34"/>
        <v>0</v>
      </c>
      <c r="I82" s="28">
        <f t="shared" si="34"/>
        <v>0</v>
      </c>
      <c r="J82" s="28">
        <f t="shared" si="34"/>
        <v>0</v>
      </c>
      <c r="K82" s="28">
        <f t="shared" si="34"/>
        <v>0</v>
      </c>
      <c r="L82" s="28">
        <f t="shared" si="34"/>
        <v>0</v>
      </c>
      <c r="M82" s="28">
        <f t="shared" si="34"/>
        <v>0</v>
      </c>
      <c r="N82" s="28">
        <f t="shared" si="34"/>
        <v>0</v>
      </c>
      <c r="O82" s="28">
        <f>SUM(C82:N82)</f>
        <v>0</v>
      </c>
    </row>
    <row r="83" spans="1:15" s="9" customFormat="1" ht="11.4" hidden="1" customHeight="1" outlineLevel="1" x14ac:dyDescent="0.25">
      <c r="A83" s="9" t="s">
        <v>77</v>
      </c>
      <c r="B83" s="26"/>
      <c r="C83" s="28">
        <f t="shared" ref="C83:N83" si="35">C53</f>
        <v>0</v>
      </c>
      <c r="D83" s="28">
        <f t="shared" si="35"/>
        <v>0</v>
      </c>
      <c r="E83" s="28">
        <f t="shared" si="35"/>
        <v>0</v>
      </c>
      <c r="F83" s="28">
        <f t="shared" si="35"/>
        <v>0</v>
      </c>
      <c r="G83" s="28">
        <f t="shared" si="35"/>
        <v>0</v>
      </c>
      <c r="H83" s="28">
        <f t="shared" si="35"/>
        <v>0</v>
      </c>
      <c r="I83" s="28">
        <f t="shared" si="35"/>
        <v>0</v>
      </c>
      <c r="J83" s="28">
        <f t="shared" si="35"/>
        <v>0</v>
      </c>
      <c r="K83" s="28">
        <f t="shared" si="35"/>
        <v>0</v>
      </c>
      <c r="L83" s="28">
        <f t="shared" si="35"/>
        <v>0</v>
      </c>
      <c r="M83" s="28">
        <f t="shared" si="35"/>
        <v>0</v>
      </c>
      <c r="N83" s="28">
        <f t="shared" si="35"/>
        <v>0</v>
      </c>
      <c r="O83" s="28">
        <f>SUM(C83:N83)</f>
        <v>0</v>
      </c>
    </row>
    <row r="84" spans="1:15" collapsed="1" x14ac:dyDescent="0.2"/>
  </sheetData>
  <sheetProtection password="C963" sheet="1" objects="1" scenarios="1" selectLockedCells="1"/>
  <mergeCells count="19">
    <mergeCell ref="C9:D9"/>
    <mergeCell ref="A10:O10"/>
    <mergeCell ref="C7:D7"/>
    <mergeCell ref="F7:G7"/>
    <mergeCell ref="H7:I7"/>
    <mergeCell ref="J7:K7"/>
    <mergeCell ref="M7:O7"/>
    <mergeCell ref="C8:D8"/>
    <mergeCell ref="F8:G8"/>
    <mergeCell ref="H8:I8"/>
    <mergeCell ref="J8:K8"/>
    <mergeCell ref="M8:O8"/>
    <mergeCell ref="C5:D5"/>
    <mergeCell ref="M5:O5"/>
    <mergeCell ref="C6:D6"/>
    <mergeCell ref="F6:G6"/>
    <mergeCell ref="H6:I6"/>
    <mergeCell ref="J6:K6"/>
    <mergeCell ref="M6:O6"/>
  </mergeCells>
  <dataValidations count="1">
    <dataValidation type="list" allowBlank="1" showInputMessage="1" showErrorMessage="1" sqref="C8:D8" xr:uid="{00000000-0002-0000-0D00-000000000000}">
      <formula1>Geschlecht</formula1>
    </dataValidation>
  </dataValidations>
  <printOptions horizontalCentered="1"/>
  <pageMargins left="0.19685039370078741" right="0.19685039370078741" top="0.19685039370078741" bottom="0.6692913385826772" header="0.51181102362204722" footer="0.51181102362204722"/>
  <pageSetup paperSize="9" scale="73" orientation="landscape" r:id="rId1"/>
  <headerFooter>
    <oddFooter>&amp;L&amp;"Arial,Standard"Dies ist eine Vorlage der FI-Partner GmbH. Haben Sie noch Fragen? Wir helfen Ihnen gerne weiter. Kontaktieren Sie uns:
info@fi-partner.ch / Tel. +41 44 501 77 20</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6">
    <pageSetUpPr fitToPage="1"/>
  </sheetPr>
  <dimension ref="A1:O84"/>
  <sheetViews>
    <sheetView zoomScaleNormal="100" workbookViewId="0">
      <selection activeCell="C6" sqref="C6:D6"/>
    </sheetView>
  </sheetViews>
  <sheetFormatPr baseColWidth="10" defaultRowHeight="12.6" outlineLevelRow="1" x14ac:dyDescent="0.2"/>
  <cols>
    <col min="1" max="1" width="12.1796875" customWidth="1"/>
    <col min="2" max="2" width="6.1796875" customWidth="1"/>
    <col min="3" max="14" width="8.1796875" style="1" customWidth="1"/>
    <col min="15" max="15" width="9.1796875" style="1" customWidth="1"/>
  </cols>
  <sheetData>
    <row r="1" spans="1:15" ht="15.6" x14ac:dyDescent="0.3">
      <c r="A1" s="3" t="str">
        <f>'Total Firma'!A1</f>
        <v>Musterbeispiel GmbH</v>
      </c>
      <c r="B1" s="3"/>
      <c r="C1" s="82"/>
      <c r="D1"/>
      <c r="E1" s="4"/>
      <c r="F1" s="5"/>
      <c r="G1" s="4"/>
      <c r="H1"/>
      <c r="I1"/>
      <c r="J1"/>
      <c r="K1"/>
      <c r="L1"/>
      <c r="M1"/>
      <c r="N1"/>
      <c r="O1"/>
    </row>
    <row r="2" spans="1:15" s="2" customFormat="1" ht="15" x14ac:dyDescent="0.25">
      <c r="A2" s="6" t="str">
        <f>'Total Firma'!A2</f>
        <v>Beispielstrasse 1</v>
      </c>
      <c r="B2" s="6"/>
      <c r="C2" s="17"/>
      <c r="E2" s="18"/>
      <c r="F2" s="19"/>
      <c r="G2" s="18"/>
    </row>
    <row r="3" spans="1:15" s="2" customFormat="1" ht="15" x14ac:dyDescent="0.25">
      <c r="A3" s="6" t="str">
        <f>'Total Firma'!A3</f>
        <v>3000 Bern</v>
      </c>
      <c r="B3" s="6"/>
      <c r="C3" s="17"/>
      <c r="E3" s="18"/>
      <c r="F3" s="19"/>
      <c r="G3" s="18"/>
    </row>
    <row r="4" spans="1:15" s="7" customFormat="1" ht="13.2" x14ac:dyDescent="0.25">
      <c r="C4" s="81"/>
      <c r="D4" s="23"/>
      <c r="E4" s="15"/>
      <c r="F4" s="16"/>
      <c r="G4" s="15"/>
    </row>
    <row r="5" spans="1:15" s="7" customFormat="1" ht="13.2" x14ac:dyDescent="0.25">
      <c r="A5" s="7" t="s">
        <v>0</v>
      </c>
      <c r="C5" s="126">
        <f ca="1">'Total Firma'!G3</f>
        <v>44338</v>
      </c>
      <c r="D5" s="126"/>
      <c r="E5" s="24"/>
      <c r="F5" s="46" t="s">
        <v>14</v>
      </c>
      <c r="M5" s="127"/>
      <c r="N5" s="127"/>
      <c r="O5" s="127"/>
    </row>
    <row r="6" spans="1:15" s="7" customFormat="1" ht="13.2" x14ac:dyDescent="0.25">
      <c r="A6" s="7" t="s">
        <v>12</v>
      </c>
      <c r="C6" s="130"/>
      <c r="D6" s="130"/>
      <c r="E6" s="24"/>
      <c r="F6" s="128"/>
      <c r="G6" s="128"/>
      <c r="H6" s="128"/>
      <c r="I6" s="128"/>
      <c r="J6" s="128"/>
      <c r="K6" s="128"/>
      <c r="M6" s="127"/>
      <c r="N6" s="127"/>
      <c r="O6" s="127"/>
    </row>
    <row r="7" spans="1:15" s="7" customFormat="1" ht="13.2" x14ac:dyDescent="0.25">
      <c r="A7" s="7" t="s">
        <v>13</v>
      </c>
      <c r="C7" s="130"/>
      <c r="D7" s="130"/>
      <c r="E7" s="24"/>
      <c r="F7" s="128"/>
      <c r="G7" s="128"/>
      <c r="H7" s="128"/>
      <c r="I7" s="128"/>
      <c r="J7" s="128"/>
      <c r="K7" s="128"/>
      <c r="M7" s="127"/>
      <c r="N7" s="127"/>
      <c r="O7" s="127"/>
    </row>
    <row r="8" spans="1:15" s="7" customFormat="1" ht="13.2" x14ac:dyDescent="0.25">
      <c r="A8" s="7" t="s">
        <v>29</v>
      </c>
      <c r="C8" s="130"/>
      <c r="D8" s="130"/>
      <c r="E8" s="15"/>
      <c r="F8" s="128"/>
      <c r="G8" s="128"/>
      <c r="H8" s="128"/>
      <c r="I8" s="128"/>
      <c r="J8" s="128"/>
      <c r="K8" s="128"/>
      <c r="M8" s="127"/>
      <c r="N8" s="127"/>
      <c r="O8" s="127"/>
    </row>
    <row r="9" spans="1:15" s="7" customFormat="1" ht="13.2" x14ac:dyDescent="0.25">
      <c r="C9" s="131"/>
      <c r="D9" s="131"/>
      <c r="E9" s="15"/>
      <c r="F9" s="16"/>
      <c r="G9" s="15"/>
      <c r="M9" s="83"/>
      <c r="N9" s="83"/>
      <c r="O9" s="83"/>
    </row>
    <row r="10" spans="1:15" ht="18" x14ac:dyDescent="0.35">
      <c r="A10" s="129">
        <f>'Total Firma'!A10:O10</f>
        <v>44196</v>
      </c>
      <c r="B10" s="129"/>
      <c r="C10" s="129"/>
      <c r="D10" s="129"/>
      <c r="E10" s="129"/>
      <c r="F10" s="129"/>
      <c r="G10" s="129"/>
      <c r="H10" s="129"/>
      <c r="I10" s="129"/>
      <c r="J10" s="129"/>
      <c r="K10" s="129"/>
      <c r="L10" s="129"/>
      <c r="M10" s="129"/>
      <c r="N10" s="129"/>
      <c r="O10" s="129"/>
    </row>
    <row r="11" spans="1:15" s="10" customFormat="1" ht="11.4" customHeight="1" x14ac:dyDescent="0.2"/>
    <row r="12" spans="1:15" s="11" customFormat="1" ht="11.4" customHeight="1" x14ac:dyDescent="0.25">
      <c r="A12" s="9" t="s">
        <v>86</v>
      </c>
      <c r="B12" s="9" t="str">
        <f ca="1">RIGHT(CELL("Dateiname",A66),LEN(CELL("Dateiname",A66))-FIND("]",CELL("Dateiname",A66)))</f>
        <v>SL 12</v>
      </c>
      <c r="C12" s="9"/>
      <c r="D12" s="9"/>
      <c r="E12" s="9"/>
      <c r="F12" s="9"/>
      <c r="G12" s="9"/>
      <c r="H12" s="9"/>
      <c r="I12" s="9"/>
      <c r="J12" s="9"/>
      <c r="K12" s="9"/>
      <c r="L12" s="9"/>
      <c r="M12" s="9"/>
      <c r="N12" s="9"/>
      <c r="O12" s="9"/>
    </row>
    <row r="13" spans="1:15" s="10" customFormat="1" ht="6" customHeight="1" x14ac:dyDescent="0.2">
      <c r="C13" s="8"/>
      <c r="D13" s="8"/>
      <c r="E13" s="8"/>
      <c r="F13" s="8"/>
      <c r="G13" s="8"/>
      <c r="H13" s="8"/>
      <c r="I13" s="8"/>
      <c r="J13" s="8"/>
      <c r="K13" s="8"/>
      <c r="L13" s="8"/>
      <c r="M13" s="8"/>
      <c r="N13" s="8"/>
      <c r="O13" s="8"/>
    </row>
    <row r="14" spans="1:15" s="11" customFormat="1" ht="11.4" customHeight="1" x14ac:dyDescent="0.25">
      <c r="A14" s="9" t="s">
        <v>3</v>
      </c>
      <c r="B14" s="61">
        <f>C14-1</f>
        <v>44195</v>
      </c>
      <c r="C14" s="50">
        <f>'Total Firma'!A10</f>
        <v>44196</v>
      </c>
      <c r="D14" s="50">
        <f>EDATE(C14,1)</f>
        <v>44227</v>
      </c>
      <c r="E14" s="50">
        <f t="shared" ref="E14:N14" si="0">EDATE(D14,1)</f>
        <v>44255</v>
      </c>
      <c r="F14" s="50">
        <f t="shared" si="0"/>
        <v>44286</v>
      </c>
      <c r="G14" s="50">
        <f t="shared" si="0"/>
        <v>44316</v>
      </c>
      <c r="H14" s="50">
        <f t="shared" si="0"/>
        <v>44347</v>
      </c>
      <c r="I14" s="50">
        <f t="shared" si="0"/>
        <v>44377</v>
      </c>
      <c r="J14" s="50">
        <f t="shared" si="0"/>
        <v>44408</v>
      </c>
      <c r="K14" s="50">
        <f t="shared" si="0"/>
        <v>44439</v>
      </c>
      <c r="L14" s="50">
        <f t="shared" si="0"/>
        <v>44469</v>
      </c>
      <c r="M14" s="50">
        <f t="shared" si="0"/>
        <v>44500</v>
      </c>
      <c r="N14" s="50">
        <f t="shared" si="0"/>
        <v>44530</v>
      </c>
      <c r="O14" s="50" t="s">
        <v>2</v>
      </c>
    </row>
    <row r="15" spans="1:15" s="10" customFormat="1" ht="6" customHeight="1" x14ac:dyDescent="0.2">
      <c r="C15" s="8"/>
      <c r="D15" s="8"/>
      <c r="E15" s="8"/>
      <c r="F15" s="8"/>
      <c r="G15" s="8"/>
      <c r="H15" s="8"/>
      <c r="I15" s="8"/>
      <c r="J15" s="8"/>
      <c r="K15" s="8"/>
      <c r="L15" s="8"/>
      <c r="M15" s="8"/>
      <c r="N15" s="8"/>
      <c r="O15" s="8"/>
    </row>
    <row r="16" spans="1:15" s="10" customFormat="1" ht="11.4" hidden="1" customHeight="1" x14ac:dyDescent="0.2">
      <c r="A16" s="10" t="s">
        <v>69</v>
      </c>
      <c r="B16" s="84">
        <f>DATEDIF($C$7,B14,"M")/12</f>
        <v>120.91666666666667</v>
      </c>
      <c r="C16" s="84">
        <f t="shared" ref="C16:N16" si="1">DATEDIF($C$7,C14,"M")/12</f>
        <v>121</v>
      </c>
      <c r="D16" s="84">
        <f t="shared" si="1"/>
        <v>121.08333333333333</v>
      </c>
      <c r="E16" s="84">
        <f t="shared" si="1"/>
        <v>121.16666666666667</v>
      </c>
      <c r="F16" s="84">
        <f t="shared" si="1"/>
        <v>121.25</v>
      </c>
      <c r="G16" s="84">
        <f t="shared" si="1"/>
        <v>121.33333333333333</v>
      </c>
      <c r="H16" s="84">
        <f t="shared" si="1"/>
        <v>121.41666666666667</v>
      </c>
      <c r="I16" s="84">
        <f t="shared" si="1"/>
        <v>121.5</v>
      </c>
      <c r="J16" s="84">
        <f t="shared" si="1"/>
        <v>121.58333333333333</v>
      </c>
      <c r="K16" s="84">
        <f t="shared" si="1"/>
        <v>121.66666666666667</v>
      </c>
      <c r="L16" s="84">
        <f t="shared" si="1"/>
        <v>121.75</v>
      </c>
      <c r="M16" s="84">
        <f t="shared" si="1"/>
        <v>121.83333333333333</v>
      </c>
      <c r="N16" s="84">
        <f t="shared" si="1"/>
        <v>121.91666666666667</v>
      </c>
      <c r="O16" s="55"/>
    </row>
    <row r="17" spans="1:15" s="10" customFormat="1" ht="6" hidden="1" customHeight="1" x14ac:dyDescent="0.2">
      <c r="C17" s="8"/>
      <c r="D17" s="8"/>
      <c r="E17" s="8"/>
      <c r="F17" s="8"/>
      <c r="G17" s="8"/>
      <c r="H17" s="8"/>
      <c r="I17" s="8"/>
      <c r="J17" s="8"/>
      <c r="K17" s="8"/>
      <c r="L17" s="8"/>
      <c r="M17" s="8"/>
      <c r="N17" s="8"/>
      <c r="O17" s="8"/>
    </row>
    <row r="18" spans="1:15" s="10" customFormat="1" ht="11.4" hidden="1" customHeight="1" x14ac:dyDescent="0.2">
      <c r="A18" s="10" t="s">
        <v>79</v>
      </c>
      <c r="B18" s="85"/>
      <c r="C18" s="85">
        <f>IF(C$41&gt;0,1,0)</f>
        <v>0</v>
      </c>
      <c r="D18" s="85">
        <f t="shared" ref="D18:N18" si="2">IF(D$41&gt;0,1,0)</f>
        <v>0</v>
      </c>
      <c r="E18" s="85">
        <f t="shared" si="2"/>
        <v>0</v>
      </c>
      <c r="F18" s="85">
        <f t="shared" si="2"/>
        <v>0</v>
      </c>
      <c r="G18" s="85">
        <f t="shared" si="2"/>
        <v>0</v>
      </c>
      <c r="H18" s="85">
        <f t="shared" si="2"/>
        <v>0</v>
      </c>
      <c r="I18" s="85">
        <f t="shared" si="2"/>
        <v>0</v>
      </c>
      <c r="J18" s="85">
        <f t="shared" si="2"/>
        <v>0</v>
      </c>
      <c r="K18" s="85">
        <f t="shared" si="2"/>
        <v>0</v>
      </c>
      <c r="L18" s="85">
        <f t="shared" si="2"/>
        <v>0</v>
      </c>
      <c r="M18" s="85">
        <f t="shared" si="2"/>
        <v>0</v>
      </c>
      <c r="N18" s="85">
        <f t="shared" si="2"/>
        <v>0</v>
      </c>
      <c r="O18" s="27">
        <f>SUM(C18:N18)</f>
        <v>0</v>
      </c>
    </row>
    <row r="19" spans="1:15" s="10" customFormat="1" ht="11.4" hidden="1" customHeight="1" x14ac:dyDescent="0.2">
      <c r="A19" s="10" t="s">
        <v>74</v>
      </c>
      <c r="B19" s="85"/>
      <c r="C19" s="85">
        <f t="shared" ref="C19:N19" si="3">IF(C$47&gt;0,1,0)</f>
        <v>0</v>
      </c>
      <c r="D19" s="85">
        <f t="shared" si="3"/>
        <v>0</v>
      </c>
      <c r="E19" s="85">
        <f t="shared" si="3"/>
        <v>0</v>
      </c>
      <c r="F19" s="85">
        <f t="shared" si="3"/>
        <v>0</v>
      </c>
      <c r="G19" s="85">
        <f t="shared" si="3"/>
        <v>0</v>
      </c>
      <c r="H19" s="85">
        <f t="shared" si="3"/>
        <v>0</v>
      </c>
      <c r="I19" s="85">
        <f t="shared" si="3"/>
        <v>0</v>
      </c>
      <c r="J19" s="85">
        <f t="shared" si="3"/>
        <v>0</v>
      </c>
      <c r="K19" s="85">
        <f t="shared" si="3"/>
        <v>0</v>
      </c>
      <c r="L19" s="85">
        <f t="shared" si="3"/>
        <v>0</v>
      </c>
      <c r="M19" s="85">
        <f t="shared" si="3"/>
        <v>0</v>
      </c>
      <c r="N19" s="85">
        <f t="shared" si="3"/>
        <v>0</v>
      </c>
      <c r="O19" s="27">
        <f>SUM(C19:N19)</f>
        <v>0</v>
      </c>
    </row>
    <row r="20" spans="1:15" s="10" customFormat="1" ht="11.4" hidden="1" customHeight="1" x14ac:dyDescent="0.2">
      <c r="A20" s="10" t="s">
        <v>145</v>
      </c>
      <c r="B20" s="85"/>
      <c r="C20" s="85">
        <f>IF(C$16&gt;=IF($C$8="W",'Total Firma'!$G$7,'Total Firma'!$G$8),1,0)</f>
        <v>1</v>
      </c>
      <c r="D20" s="85">
        <f>IF(D$16&gt;=IF($C$8="W",'Total Firma'!$G$7,'Total Firma'!$G$8),1,0)</f>
        <v>1</v>
      </c>
      <c r="E20" s="85">
        <f>IF(E$16&gt;=IF($C$8="W",'Total Firma'!$G$7,'Total Firma'!$G$8),1,0)</f>
        <v>1</v>
      </c>
      <c r="F20" s="85">
        <f>IF(F$16&gt;=IF($C$8="W",'Total Firma'!$G$7,'Total Firma'!$G$8),1,0)</f>
        <v>1</v>
      </c>
      <c r="G20" s="85">
        <f>IF(G$16&gt;=IF($C$8="W",'Total Firma'!$G$7,'Total Firma'!$G$8),1,0)</f>
        <v>1</v>
      </c>
      <c r="H20" s="85">
        <f>IF(H$16&gt;=IF($C$8="W",'Total Firma'!$G$7,'Total Firma'!$G$8),1,0)</f>
        <v>1</v>
      </c>
      <c r="I20" s="85">
        <f>IF(I$16&gt;=IF($C$8="W",'Total Firma'!$G$7,'Total Firma'!$G$8),1,0)</f>
        <v>1</v>
      </c>
      <c r="J20" s="85">
        <f>IF(J$16&gt;=IF($C$8="W",'Total Firma'!$G$7,'Total Firma'!$G$8),1,0)</f>
        <v>1</v>
      </c>
      <c r="K20" s="85">
        <f>IF(K$16&gt;=IF($C$8="W",'Total Firma'!$G$7,'Total Firma'!$G$8),1,0)</f>
        <v>1</v>
      </c>
      <c r="L20" s="85">
        <f>IF(L$16&gt;=IF($C$8="W",'Total Firma'!$G$7,'Total Firma'!$G$8),1,0)</f>
        <v>1</v>
      </c>
      <c r="M20" s="85">
        <f>IF(M$16&gt;=IF($C$8="W",'Total Firma'!$G$7,'Total Firma'!$G$8),1,0)</f>
        <v>1</v>
      </c>
      <c r="N20" s="85">
        <f>IF(N$16&gt;=IF($C$8="W",'Total Firma'!$G$7,'Total Firma'!$G$8),1,0)</f>
        <v>1</v>
      </c>
      <c r="O20" s="27">
        <f>SUM(C20:N20)</f>
        <v>12</v>
      </c>
    </row>
    <row r="21" spans="1:15" s="10" customFormat="1" ht="6" hidden="1" customHeight="1" x14ac:dyDescent="0.2">
      <c r="C21" s="8"/>
      <c r="D21" s="8"/>
      <c r="E21" s="8"/>
      <c r="F21" s="8"/>
      <c r="G21" s="8"/>
      <c r="H21" s="8"/>
      <c r="I21" s="8"/>
      <c r="J21" s="8"/>
      <c r="K21" s="8"/>
      <c r="L21" s="8"/>
      <c r="M21" s="8"/>
      <c r="N21" s="8"/>
      <c r="O21" s="22"/>
    </row>
    <row r="22" spans="1:15" s="86" customFormat="1" ht="11.4" customHeight="1" x14ac:dyDescent="0.25">
      <c r="A22" s="86" t="s">
        <v>23</v>
      </c>
      <c r="B22" s="61"/>
      <c r="C22" s="30">
        <v>0</v>
      </c>
      <c r="D22" s="30">
        <v>0</v>
      </c>
      <c r="E22" s="30">
        <v>0</v>
      </c>
      <c r="F22" s="30">
        <v>0</v>
      </c>
      <c r="G22" s="30">
        <v>0</v>
      </c>
      <c r="H22" s="30">
        <v>0</v>
      </c>
      <c r="I22" s="30">
        <v>0</v>
      </c>
      <c r="J22" s="30">
        <v>0</v>
      </c>
      <c r="K22" s="30">
        <v>0</v>
      </c>
      <c r="L22" s="30">
        <v>0</v>
      </c>
      <c r="M22" s="30">
        <v>0</v>
      </c>
      <c r="N22" s="30">
        <v>0</v>
      </c>
      <c r="O22" s="42">
        <f>SUM(C22:N22)</f>
        <v>0</v>
      </c>
    </row>
    <row r="23" spans="1:15" s="86" customFormat="1" ht="11.4" customHeight="1" x14ac:dyDescent="0.25">
      <c r="A23" s="86" t="s">
        <v>99</v>
      </c>
      <c r="B23" s="61"/>
      <c r="C23" s="30">
        <v>0</v>
      </c>
      <c r="D23" s="30">
        <v>0</v>
      </c>
      <c r="E23" s="30">
        <v>0</v>
      </c>
      <c r="F23" s="30">
        <v>0</v>
      </c>
      <c r="G23" s="30">
        <v>0</v>
      </c>
      <c r="H23" s="30">
        <v>0</v>
      </c>
      <c r="I23" s="30">
        <v>0</v>
      </c>
      <c r="J23" s="30">
        <v>0</v>
      </c>
      <c r="K23" s="30">
        <v>0</v>
      </c>
      <c r="L23" s="30">
        <v>0</v>
      </c>
      <c r="M23" s="30">
        <v>0</v>
      </c>
      <c r="N23" s="30">
        <v>0</v>
      </c>
      <c r="O23" s="42">
        <f>SUM(C23:N23)</f>
        <v>0</v>
      </c>
    </row>
    <row r="24" spans="1:15" s="10" customFormat="1" ht="11.4" customHeight="1" x14ac:dyDescent="0.25">
      <c r="A24" s="10" t="s">
        <v>36</v>
      </c>
      <c r="B24" s="61"/>
      <c r="C24" s="30">
        <v>0</v>
      </c>
      <c r="D24" s="30">
        <v>0</v>
      </c>
      <c r="E24" s="30">
        <v>0</v>
      </c>
      <c r="F24" s="30">
        <v>0</v>
      </c>
      <c r="G24" s="30">
        <v>0</v>
      </c>
      <c r="H24" s="30">
        <v>0</v>
      </c>
      <c r="I24" s="30">
        <v>0</v>
      </c>
      <c r="J24" s="30">
        <v>0</v>
      </c>
      <c r="K24" s="30">
        <v>0</v>
      </c>
      <c r="L24" s="30">
        <v>0</v>
      </c>
      <c r="M24" s="30">
        <v>0</v>
      </c>
      <c r="N24" s="30">
        <v>0</v>
      </c>
      <c r="O24" s="25">
        <f>SUM(C24:N24)</f>
        <v>0</v>
      </c>
    </row>
    <row r="25" spans="1:15" s="86" customFormat="1" ht="11.4" customHeight="1" x14ac:dyDescent="0.2">
      <c r="A25" s="86" t="s">
        <v>26</v>
      </c>
      <c r="B25" s="43">
        <f>'Total Firma'!D7</f>
        <v>0</v>
      </c>
      <c r="C25" s="42">
        <f>ROUND(SUM(ROUND(SUM(C22*C23)*2,1)/2,C24)*$B25*2,1)/2</f>
        <v>0</v>
      </c>
      <c r="D25" s="42">
        <f t="shared" ref="D25:N25" si="4">ROUND(SUM(ROUND(SUM(D22*D23)*2,1)/2,D24)*$B25*2,1)/2</f>
        <v>0</v>
      </c>
      <c r="E25" s="42">
        <f t="shared" si="4"/>
        <v>0</v>
      </c>
      <c r="F25" s="42">
        <f t="shared" si="4"/>
        <v>0</v>
      </c>
      <c r="G25" s="42">
        <f t="shared" si="4"/>
        <v>0</v>
      </c>
      <c r="H25" s="42">
        <f t="shared" si="4"/>
        <v>0</v>
      </c>
      <c r="I25" s="42">
        <f t="shared" si="4"/>
        <v>0</v>
      </c>
      <c r="J25" s="42">
        <f t="shared" si="4"/>
        <v>0</v>
      </c>
      <c r="K25" s="42">
        <f t="shared" si="4"/>
        <v>0</v>
      </c>
      <c r="L25" s="42">
        <f t="shared" si="4"/>
        <v>0</v>
      </c>
      <c r="M25" s="42">
        <f t="shared" si="4"/>
        <v>0</v>
      </c>
      <c r="N25" s="42">
        <f t="shared" si="4"/>
        <v>0</v>
      </c>
      <c r="O25" s="42">
        <f>SUM(C25:N25)</f>
        <v>0</v>
      </c>
    </row>
    <row r="26" spans="1:15" s="9" customFormat="1" ht="11.4" customHeight="1" x14ac:dyDescent="0.25">
      <c r="A26" s="9" t="s">
        <v>25</v>
      </c>
      <c r="B26" s="61"/>
      <c r="C26" s="28">
        <f t="shared" ref="C26:N26" si="5">SUM(ROUND(SUM(C22*C23)*2,1)/2,C24,C25)</f>
        <v>0</v>
      </c>
      <c r="D26" s="28">
        <f t="shared" si="5"/>
        <v>0</v>
      </c>
      <c r="E26" s="28">
        <f t="shared" si="5"/>
        <v>0</v>
      </c>
      <c r="F26" s="28">
        <f t="shared" si="5"/>
        <v>0</v>
      </c>
      <c r="G26" s="28">
        <f t="shared" si="5"/>
        <v>0</v>
      </c>
      <c r="H26" s="28">
        <f t="shared" si="5"/>
        <v>0</v>
      </c>
      <c r="I26" s="28">
        <f t="shared" si="5"/>
        <v>0</v>
      </c>
      <c r="J26" s="28">
        <f t="shared" si="5"/>
        <v>0</v>
      </c>
      <c r="K26" s="28">
        <f t="shared" si="5"/>
        <v>0</v>
      </c>
      <c r="L26" s="28">
        <f t="shared" si="5"/>
        <v>0</v>
      </c>
      <c r="M26" s="28">
        <f t="shared" si="5"/>
        <v>0</v>
      </c>
      <c r="N26" s="28">
        <f t="shared" si="5"/>
        <v>0</v>
      </c>
      <c r="O26" s="28">
        <f>SUM(C26:N26)</f>
        <v>0</v>
      </c>
    </row>
    <row r="27" spans="1:15" s="10" customFormat="1" ht="6" customHeight="1" x14ac:dyDescent="0.2">
      <c r="B27" s="26"/>
      <c r="C27" s="27"/>
      <c r="D27" s="27"/>
      <c r="E27" s="27"/>
      <c r="F27" s="27"/>
      <c r="G27" s="27"/>
      <c r="H27" s="27"/>
      <c r="I27" s="27"/>
      <c r="J27" s="27"/>
      <c r="K27" s="27"/>
      <c r="L27" s="27"/>
      <c r="M27" s="27"/>
      <c r="N27" s="27"/>
      <c r="O27" s="25"/>
    </row>
    <row r="28" spans="1:15" s="10" customFormat="1" ht="11.4" customHeight="1" x14ac:dyDescent="0.2">
      <c r="A28" s="10" t="s">
        <v>73</v>
      </c>
      <c r="B28" s="26"/>
      <c r="C28" s="30">
        <v>0</v>
      </c>
      <c r="D28" s="30">
        <v>0</v>
      </c>
      <c r="E28" s="30">
        <v>0</v>
      </c>
      <c r="F28" s="30">
        <v>0</v>
      </c>
      <c r="G28" s="30">
        <v>0</v>
      </c>
      <c r="H28" s="30">
        <v>0</v>
      </c>
      <c r="I28" s="30">
        <v>0</v>
      </c>
      <c r="J28" s="30">
        <v>0</v>
      </c>
      <c r="K28" s="30">
        <v>0</v>
      </c>
      <c r="L28" s="30">
        <v>0</v>
      </c>
      <c r="M28" s="30">
        <v>0</v>
      </c>
      <c r="N28" s="30">
        <v>0</v>
      </c>
      <c r="O28" s="25">
        <f>SUM(C28:N28)</f>
        <v>0</v>
      </c>
    </row>
    <row r="29" spans="1:15" s="9" customFormat="1" ht="11.4" customHeight="1" x14ac:dyDescent="0.25">
      <c r="A29" s="9" t="s">
        <v>28</v>
      </c>
      <c r="B29" s="26"/>
      <c r="C29" s="28">
        <f t="shared" ref="C29:N29" si="6">SUM(C26:C28)</f>
        <v>0</v>
      </c>
      <c r="D29" s="28">
        <f t="shared" si="6"/>
        <v>0</v>
      </c>
      <c r="E29" s="28">
        <f t="shared" si="6"/>
        <v>0</v>
      </c>
      <c r="F29" s="28">
        <f t="shared" si="6"/>
        <v>0</v>
      </c>
      <c r="G29" s="28">
        <f t="shared" si="6"/>
        <v>0</v>
      </c>
      <c r="H29" s="28">
        <f t="shared" si="6"/>
        <v>0</v>
      </c>
      <c r="I29" s="28">
        <f t="shared" si="6"/>
        <v>0</v>
      </c>
      <c r="J29" s="28">
        <f t="shared" si="6"/>
        <v>0</v>
      </c>
      <c r="K29" s="28">
        <f t="shared" si="6"/>
        <v>0</v>
      </c>
      <c r="L29" s="28">
        <f t="shared" si="6"/>
        <v>0</v>
      </c>
      <c r="M29" s="28">
        <f t="shared" si="6"/>
        <v>0</v>
      </c>
      <c r="N29" s="28">
        <f t="shared" si="6"/>
        <v>0</v>
      </c>
      <c r="O29" s="28">
        <f>SUM(C29:N29)</f>
        <v>0</v>
      </c>
    </row>
    <row r="30" spans="1:15" s="10" customFormat="1" ht="6" customHeight="1" x14ac:dyDescent="0.2">
      <c r="B30" s="26"/>
      <c r="C30" s="27"/>
      <c r="D30" s="27"/>
      <c r="E30" s="27"/>
      <c r="F30" s="27"/>
      <c r="G30" s="27"/>
      <c r="H30" s="27"/>
      <c r="I30" s="27"/>
      <c r="J30" s="27"/>
      <c r="K30" s="27"/>
      <c r="L30" s="27"/>
      <c r="M30" s="27"/>
      <c r="N30" s="27"/>
      <c r="O30" s="25"/>
    </row>
    <row r="31" spans="1:15" s="10" customFormat="1" ht="11.4" hidden="1" customHeight="1" x14ac:dyDescent="0.2">
      <c r="A31" s="10" t="s">
        <v>68</v>
      </c>
      <c r="B31" s="26"/>
      <c r="C31" s="25">
        <f t="shared" ref="C31:N31" si="7">IF($B$16&lt;17,C$29,0)</f>
        <v>0</v>
      </c>
      <c r="D31" s="25">
        <f t="shared" si="7"/>
        <v>0</v>
      </c>
      <c r="E31" s="25">
        <f t="shared" si="7"/>
        <v>0</v>
      </c>
      <c r="F31" s="25">
        <f t="shared" si="7"/>
        <v>0</v>
      </c>
      <c r="G31" s="25">
        <f t="shared" si="7"/>
        <v>0</v>
      </c>
      <c r="H31" s="25">
        <f t="shared" si="7"/>
        <v>0</v>
      </c>
      <c r="I31" s="25">
        <f t="shared" si="7"/>
        <v>0</v>
      </c>
      <c r="J31" s="25">
        <f t="shared" si="7"/>
        <v>0</v>
      </c>
      <c r="K31" s="25">
        <f t="shared" si="7"/>
        <v>0</v>
      </c>
      <c r="L31" s="25">
        <f t="shared" si="7"/>
        <v>0</v>
      </c>
      <c r="M31" s="25">
        <f t="shared" si="7"/>
        <v>0</v>
      </c>
      <c r="N31" s="25">
        <f t="shared" si="7"/>
        <v>0</v>
      </c>
      <c r="O31" s="25">
        <f>SUM(C32:N32)</f>
        <v>0</v>
      </c>
    </row>
    <row r="32" spans="1:15" s="10" customFormat="1" ht="11.4" hidden="1" customHeight="1" x14ac:dyDescent="0.2">
      <c r="A32" s="10" t="s">
        <v>70</v>
      </c>
      <c r="B32" s="26"/>
      <c r="C32" s="25">
        <f>IF(C$16&gt;=IF($C$8="W",'Total Firma'!$G$7,'Total Firma'!$G$8),C$29,0)</f>
        <v>0</v>
      </c>
      <c r="D32" s="25">
        <f>IF(D$16&gt;=IF($C$8="W",'Total Firma'!$G$7,'Total Firma'!$G$8),D$29,0)</f>
        <v>0</v>
      </c>
      <c r="E32" s="25">
        <f>IF(E$16&gt;=IF($C$8="W",'Total Firma'!$G$7,'Total Firma'!$G$8),E$29,0)</f>
        <v>0</v>
      </c>
      <c r="F32" s="25">
        <f>IF(F$16&gt;=IF($C$8="W",'Total Firma'!$G$7,'Total Firma'!$G$8),F$29,0)</f>
        <v>0</v>
      </c>
      <c r="G32" s="25">
        <f>IF(G$16&gt;=IF($C$8="W",'Total Firma'!$G$7,'Total Firma'!$G$8),G$29,0)</f>
        <v>0</v>
      </c>
      <c r="H32" s="25">
        <f>IF(H$16&gt;=IF($C$8="W",'Total Firma'!$G$7,'Total Firma'!$G$8),H$29,0)</f>
        <v>0</v>
      </c>
      <c r="I32" s="25">
        <f>IF(I$16&gt;=IF($C$8="W",'Total Firma'!$G$7,'Total Firma'!$G$8),I$29,0)</f>
        <v>0</v>
      </c>
      <c r="J32" s="25">
        <f>IF(J$16&gt;=IF($C$8="W",'Total Firma'!$G$7,'Total Firma'!$G$8),J$29,0)</f>
        <v>0</v>
      </c>
      <c r="K32" s="25">
        <f>IF(K$16&gt;=IF($C$8="W",'Total Firma'!$G$7,'Total Firma'!$G$8),K$29,0)</f>
        <v>0</v>
      </c>
      <c r="L32" s="25">
        <f>IF(L$16&gt;=IF($C$8="W",'Total Firma'!$G$7,'Total Firma'!$G$8),L$29,0)</f>
        <v>0</v>
      </c>
      <c r="M32" s="25">
        <f>IF(M$16&gt;=IF($C$8="W",'Total Firma'!$G$7,'Total Firma'!$G$8),M$29,0)</f>
        <v>0</v>
      </c>
      <c r="N32" s="25">
        <f>IF(N$16&gt;=IF($C$8="W",'Total Firma'!$G$7,'Total Firma'!$G$8),N$29,0)</f>
        <v>0</v>
      </c>
      <c r="O32" s="25">
        <f>SUM(C32:N32)</f>
        <v>0</v>
      </c>
    </row>
    <row r="33" spans="1:15" s="10" customFormat="1" ht="11.4" hidden="1" customHeight="1" x14ac:dyDescent="0.2">
      <c r="A33" s="10" t="s">
        <v>116</v>
      </c>
      <c r="B33" s="26"/>
      <c r="C33" s="25">
        <f>IF(C$16&gt;=IF($C$8="W",'Total Firma'!$N$7,'Total Firma'!$N$8),C$47,0)</f>
        <v>0</v>
      </c>
      <c r="D33" s="25">
        <f>IF(D$16&gt;=IF($C$8="W",'Total Firma'!$N$7,'Total Firma'!$N$8),D$47,0)</f>
        <v>0</v>
      </c>
      <c r="E33" s="25">
        <f>IF(E$16&gt;=IF($C$8="W",'Total Firma'!$N$7,'Total Firma'!$N$8),E$47,0)</f>
        <v>0</v>
      </c>
      <c r="F33" s="25">
        <f>IF(F$16&gt;=IF($C$8="W",'Total Firma'!$N$7,'Total Firma'!$N$8),F$47,0)</f>
        <v>0</v>
      </c>
      <c r="G33" s="25">
        <f>IF(G$16&gt;=IF($C$8="W",'Total Firma'!$N$7,'Total Firma'!$N$8),G$47,0)</f>
        <v>0</v>
      </c>
      <c r="H33" s="25">
        <f>IF(H$16&gt;=IF($C$8="W",'Total Firma'!$N$7,'Total Firma'!$N$8),H$47,0)</f>
        <v>0</v>
      </c>
      <c r="I33" s="25">
        <f>IF(I$16&gt;=IF($C$8="W",'Total Firma'!$N$7,'Total Firma'!$N$8),I$47,0)</f>
        <v>0</v>
      </c>
      <c r="J33" s="25">
        <f>IF(J$16&gt;=IF($C$8="W",'Total Firma'!$N$7,'Total Firma'!$N$8),J$47,0)</f>
        <v>0</v>
      </c>
      <c r="K33" s="25">
        <f>IF(K$16&gt;=IF($C$8="W",'Total Firma'!$N$7,'Total Firma'!$N$8),K$47,0)</f>
        <v>0</v>
      </c>
      <c r="L33" s="25">
        <f>IF(L$16&gt;=IF($C$8="W",'Total Firma'!$N$7,'Total Firma'!$N$8),L$47,0)</f>
        <v>0</v>
      </c>
      <c r="M33" s="25">
        <f>IF(M$16&gt;=IF($C$8="W",'Total Firma'!$N$7,'Total Firma'!$N$8),M$47,0)</f>
        <v>0</v>
      </c>
      <c r="N33" s="25">
        <f>IF(N$16&gt;=IF($C$8="W",'Total Firma'!$N$7,'Total Firma'!$N$8),N$47,0)</f>
        <v>0</v>
      </c>
      <c r="O33" s="25">
        <f>SUM(C33:N33)</f>
        <v>0</v>
      </c>
    </row>
    <row r="34" spans="1:15" s="10" customFormat="1" ht="5.25" hidden="1" customHeight="1" x14ac:dyDescent="0.2">
      <c r="B34" s="26"/>
      <c r="C34" s="27"/>
      <c r="D34" s="27"/>
      <c r="E34" s="27"/>
      <c r="F34" s="27"/>
      <c r="G34" s="27"/>
      <c r="H34" s="27"/>
      <c r="I34" s="27"/>
      <c r="J34" s="27"/>
      <c r="K34" s="27"/>
      <c r="L34" s="27"/>
      <c r="M34" s="27"/>
      <c r="N34" s="27"/>
      <c r="O34" s="25"/>
    </row>
    <row r="35" spans="1:15" s="10" customFormat="1" ht="11.4" hidden="1" customHeight="1" x14ac:dyDescent="0.2">
      <c r="A35" s="10" t="s">
        <v>148</v>
      </c>
      <c r="B35" s="26"/>
      <c r="C35" s="25">
        <f>IF(C20&gt;0,'Total Firma'!$F7+B37,0+B37)</f>
        <v>1400</v>
      </c>
      <c r="D35" s="25">
        <f>IF(D20&gt;0,'Total Firma'!$F7+C37,0+C37)</f>
        <v>2800</v>
      </c>
      <c r="E35" s="25">
        <f>IF(E20&gt;0,'Total Firma'!$F7+D37,0+D37)</f>
        <v>4200</v>
      </c>
      <c r="F35" s="25">
        <f>IF(F20&gt;0,'Total Firma'!$F7+E37,0+E37)</f>
        <v>5600</v>
      </c>
      <c r="G35" s="25">
        <f>IF(G20&gt;0,'Total Firma'!$F7+F37,0+F37)</f>
        <v>7000</v>
      </c>
      <c r="H35" s="25">
        <f>IF(H20&gt;0,'Total Firma'!$F7+G37,0+G37)</f>
        <v>8400</v>
      </c>
      <c r="I35" s="25">
        <f>IF(I20&gt;0,'Total Firma'!$F7+H37,0+H37)</f>
        <v>9800</v>
      </c>
      <c r="J35" s="25">
        <f>IF(J20&gt;0,'Total Firma'!$F7+I37,0+I37)</f>
        <v>11200</v>
      </c>
      <c r="K35" s="25">
        <f>IF(K20&gt;0,'Total Firma'!$F7+J37,0+J37)</f>
        <v>12600</v>
      </c>
      <c r="L35" s="25">
        <f>IF(L20&gt;0,'Total Firma'!$F7+K37,0+K37)</f>
        <v>14000</v>
      </c>
      <c r="M35" s="25">
        <f>IF(M20&gt;0,'Total Firma'!$F7+L37,0+L37)</f>
        <v>15400</v>
      </c>
      <c r="N35" s="25">
        <f>IF(N20&gt;0,'Total Firma'!$F7+M37,0+M37)</f>
        <v>16800</v>
      </c>
      <c r="O35" s="25">
        <f>SUM(C35:N35)</f>
        <v>109200</v>
      </c>
    </row>
    <row r="36" spans="1:15" s="10" customFormat="1" ht="11.4" hidden="1" customHeight="1" x14ac:dyDescent="0.2">
      <c r="A36" s="10" t="s">
        <v>147</v>
      </c>
      <c r="B36" s="26"/>
      <c r="C36" s="25">
        <f>IF(C32&gt;C35,C35*-1,C32*-1)</f>
        <v>0</v>
      </c>
      <c r="D36" s="25">
        <f t="shared" ref="D36:N36" si="8">IF(D32&gt;D35,D35*-1,D32*-1)</f>
        <v>0</v>
      </c>
      <c r="E36" s="25">
        <f t="shared" si="8"/>
        <v>0</v>
      </c>
      <c r="F36" s="25">
        <f t="shared" si="8"/>
        <v>0</v>
      </c>
      <c r="G36" s="25">
        <f t="shared" si="8"/>
        <v>0</v>
      </c>
      <c r="H36" s="25">
        <f t="shared" si="8"/>
        <v>0</v>
      </c>
      <c r="I36" s="25">
        <f t="shared" si="8"/>
        <v>0</v>
      </c>
      <c r="J36" s="25">
        <f t="shared" si="8"/>
        <v>0</v>
      </c>
      <c r="K36" s="25">
        <f t="shared" si="8"/>
        <v>0</v>
      </c>
      <c r="L36" s="25">
        <f t="shared" si="8"/>
        <v>0</v>
      </c>
      <c r="M36" s="25">
        <f t="shared" si="8"/>
        <v>0</v>
      </c>
      <c r="N36" s="25">
        <f t="shared" si="8"/>
        <v>0</v>
      </c>
      <c r="O36" s="25">
        <f>SUM(C36:N36)</f>
        <v>0</v>
      </c>
    </row>
    <row r="37" spans="1:15" s="10" customFormat="1" ht="11.4" hidden="1" customHeight="1" x14ac:dyDescent="0.2">
      <c r="A37" s="10" t="s">
        <v>146</v>
      </c>
      <c r="B37" s="26"/>
      <c r="C37" s="25">
        <f t="shared" ref="C37:G37" si="9">SUM(C35:C36)</f>
        <v>1400</v>
      </c>
      <c r="D37" s="25">
        <f t="shared" si="9"/>
        <v>2800</v>
      </c>
      <c r="E37" s="25">
        <f t="shared" si="9"/>
        <v>4200</v>
      </c>
      <c r="F37" s="25">
        <f t="shared" si="9"/>
        <v>5600</v>
      </c>
      <c r="G37" s="25">
        <f t="shared" si="9"/>
        <v>7000</v>
      </c>
      <c r="H37" s="25">
        <f>SUM(H35:H36)</f>
        <v>8400</v>
      </c>
      <c r="I37" s="25">
        <f t="shared" ref="I37:M37" si="10">SUM(I35:I36)</f>
        <v>9800</v>
      </c>
      <c r="J37" s="25">
        <f t="shared" si="10"/>
        <v>11200</v>
      </c>
      <c r="K37" s="25">
        <f t="shared" si="10"/>
        <v>12600</v>
      </c>
      <c r="L37" s="25">
        <f t="shared" si="10"/>
        <v>14000</v>
      </c>
      <c r="M37" s="25">
        <f t="shared" si="10"/>
        <v>15400</v>
      </c>
      <c r="N37" s="25">
        <f>SUM(N35:N36)</f>
        <v>16800</v>
      </c>
      <c r="O37" s="25">
        <f>SUM(C37:N37)</f>
        <v>109200</v>
      </c>
    </row>
    <row r="38" spans="1:15" s="10" customFormat="1" ht="5.25" hidden="1" customHeight="1" x14ac:dyDescent="0.2">
      <c r="B38" s="26"/>
      <c r="C38" s="27"/>
      <c r="D38" s="27"/>
      <c r="E38" s="27"/>
      <c r="F38" s="27"/>
      <c r="G38" s="27"/>
      <c r="H38" s="27"/>
      <c r="I38" s="27"/>
      <c r="J38" s="27"/>
      <c r="K38" s="27"/>
      <c r="L38" s="27"/>
      <c r="M38" s="27"/>
      <c r="N38" s="27"/>
      <c r="O38" s="25"/>
    </row>
    <row r="39" spans="1:15" s="10" customFormat="1" ht="11.4" hidden="1" customHeight="1" x14ac:dyDescent="0.2">
      <c r="A39" s="10" t="s">
        <v>63</v>
      </c>
      <c r="B39" s="26"/>
      <c r="C39" s="25">
        <f>IF(SUM(C29-C31+C36)&gt;0,SUM(C29-C31+C36),0)</f>
        <v>0</v>
      </c>
      <c r="D39" s="25">
        <f t="shared" ref="D39:N39" si="11">IF(SUM(D29-D31+D36)&gt;0,SUM(D29-D31+D36),0)</f>
        <v>0</v>
      </c>
      <c r="E39" s="25">
        <f t="shared" si="11"/>
        <v>0</v>
      </c>
      <c r="F39" s="25">
        <f t="shared" si="11"/>
        <v>0</v>
      </c>
      <c r="G39" s="25">
        <f t="shared" si="11"/>
        <v>0</v>
      </c>
      <c r="H39" s="25">
        <f t="shared" si="11"/>
        <v>0</v>
      </c>
      <c r="I39" s="25">
        <f t="shared" si="11"/>
        <v>0</v>
      </c>
      <c r="J39" s="25">
        <f>IF(SUM(J29-J31+J36)&gt;0,SUM(J29-J31+J36),0)</f>
        <v>0</v>
      </c>
      <c r="K39" s="25">
        <f t="shared" si="11"/>
        <v>0</v>
      </c>
      <c r="L39" s="25">
        <f t="shared" si="11"/>
        <v>0</v>
      </c>
      <c r="M39" s="25">
        <f t="shared" si="11"/>
        <v>0</v>
      </c>
      <c r="N39" s="25">
        <f t="shared" si="11"/>
        <v>0</v>
      </c>
      <c r="O39" s="25">
        <f>SUM(C39:N39)</f>
        <v>0</v>
      </c>
    </row>
    <row r="40" spans="1:15" s="10" customFormat="1" ht="5.25" hidden="1" customHeight="1" x14ac:dyDescent="0.2">
      <c r="B40" s="26"/>
      <c r="C40" s="27"/>
      <c r="D40" s="27"/>
      <c r="E40" s="27"/>
      <c r="F40" s="27"/>
      <c r="G40" s="27"/>
      <c r="H40" s="27"/>
      <c r="I40" s="27"/>
      <c r="J40" s="27"/>
      <c r="K40" s="27"/>
      <c r="L40" s="27"/>
      <c r="M40" s="27"/>
      <c r="N40" s="27"/>
      <c r="O40" s="25"/>
    </row>
    <row r="41" spans="1:15" s="10" customFormat="1" ht="11.4" hidden="1" customHeight="1" x14ac:dyDescent="0.2">
      <c r="A41" s="10" t="s">
        <v>82</v>
      </c>
      <c r="B41" s="26"/>
      <c r="C41" s="25">
        <f t="shared" ref="C41:N41" si="12">C29-C31-C32</f>
        <v>0</v>
      </c>
      <c r="D41" s="25">
        <f t="shared" si="12"/>
        <v>0</v>
      </c>
      <c r="E41" s="25">
        <f t="shared" si="12"/>
        <v>0</v>
      </c>
      <c r="F41" s="25">
        <f t="shared" si="12"/>
        <v>0</v>
      </c>
      <c r="G41" s="25">
        <f t="shared" si="12"/>
        <v>0</v>
      </c>
      <c r="H41" s="25">
        <f t="shared" si="12"/>
        <v>0</v>
      </c>
      <c r="I41" s="25">
        <f t="shared" si="12"/>
        <v>0</v>
      </c>
      <c r="J41" s="25">
        <f t="shared" si="12"/>
        <v>0</v>
      </c>
      <c r="K41" s="25">
        <f t="shared" si="12"/>
        <v>0</v>
      </c>
      <c r="L41" s="25">
        <f t="shared" si="12"/>
        <v>0</v>
      </c>
      <c r="M41" s="25">
        <f t="shared" si="12"/>
        <v>0</v>
      </c>
      <c r="N41" s="25">
        <f t="shared" si="12"/>
        <v>0</v>
      </c>
      <c r="O41" s="25">
        <f>SUM(C41:N41)</f>
        <v>0</v>
      </c>
    </row>
    <row r="42" spans="1:15" s="10" customFormat="1" ht="11.4" hidden="1" customHeight="1" x14ac:dyDescent="0.2">
      <c r="A42" s="10" t="s">
        <v>110</v>
      </c>
      <c r="B42" s="26"/>
      <c r="C42" s="25">
        <f>IF(C41&lt;='Total Firma'!$J$7,C41,'Total Firma'!$J$7)</f>
        <v>0</v>
      </c>
      <c r="D42" s="25">
        <f>IF(D41&lt;='Total Firma'!$J$7,D41,'Total Firma'!$J$7)</f>
        <v>0</v>
      </c>
      <c r="E42" s="25">
        <f>IF(E41&lt;='Total Firma'!$J$7,E41,'Total Firma'!$J$7)</f>
        <v>0</v>
      </c>
      <c r="F42" s="25">
        <f>IF(F41&lt;='Total Firma'!$J$7,F41,'Total Firma'!$J$7)</f>
        <v>0</v>
      </c>
      <c r="G42" s="25">
        <f>IF(G41&lt;='Total Firma'!$J$7,G41,'Total Firma'!$J$7)</f>
        <v>0</v>
      </c>
      <c r="H42" s="25">
        <f>IF(H41&lt;='Total Firma'!$J$7,H41,'Total Firma'!$J$7)</f>
        <v>0</v>
      </c>
      <c r="I42" s="25">
        <f>IF(I41&lt;='Total Firma'!$J$7,I41,'Total Firma'!$J$7)</f>
        <v>0</v>
      </c>
      <c r="J42" s="25">
        <f>IF(J41&lt;='Total Firma'!$J$7,J41,'Total Firma'!$J$7)</f>
        <v>0</v>
      </c>
      <c r="K42" s="25">
        <f>IF(K41&lt;='Total Firma'!$J$7,K41,'Total Firma'!$J$7)</f>
        <v>0</v>
      </c>
      <c r="L42" s="25">
        <f>IF(L41&lt;='Total Firma'!$J$7,L41,'Total Firma'!$J$7)</f>
        <v>0</v>
      </c>
      <c r="M42" s="25">
        <f>IF(M41&lt;='Total Firma'!$J$7,M41,'Total Firma'!$J$7)</f>
        <v>0</v>
      </c>
      <c r="N42" s="25">
        <f>IF(N41&lt;='Total Firma'!$J$7,N41,'Total Firma'!$J$7)</f>
        <v>0</v>
      </c>
      <c r="O42" s="25">
        <f>SUM(C42:N42)</f>
        <v>0</v>
      </c>
    </row>
    <row r="43" spans="1:15" s="10" customFormat="1" ht="11.4" hidden="1" customHeight="1" x14ac:dyDescent="0.2">
      <c r="A43" s="10" t="s">
        <v>111</v>
      </c>
      <c r="B43" s="26"/>
      <c r="C43" s="25">
        <f t="shared" ref="C43:N43" si="13">C41-C42</f>
        <v>0</v>
      </c>
      <c r="D43" s="25">
        <f t="shared" si="13"/>
        <v>0</v>
      </c>
      <c r="E43" s="25">
        <f t="shared" si="13"/>
        <v>0</v>
      </c>
      <c r="F43" s="25">
        <f t="shared" si="13"/>
        <v>0</v>
      </c>
      <c r="G43" s="25">
        <f t="shared" si="13"/>
        <v>0</v>
      </c>
      <c r="H43" s="25">
        <f t="shared" si="13"/>
        <v>0</v>
      </c>
      <c r="I43" s="25">
        <f t="shared" si="13"/>
        <v>0</v>
      </c>
      <c r="J43" s="25">
        <f t="shared" si="13"/>
        <v>0</v>
      </c>
      <c r="K43" s="25">
        <f t="shared" si="13"/>
        <v>0</v>
      </c>
      <c r="L43" s="25">
        <f t="shared" si="13"/>
        <v>0</v>
      </c>
      <c r="M43" s="25">
        <f t="shared" si="13"/>
        <v>0</v>
      </c>
      <c r="N43" s="25">
        <f t="shared" si="13"/>
        <v>0</v>
      </c>
      <c r="O43" s="25">
        <f>SUM(C43:N43)</f>
        <v>0</v>
      </c>
    </row>
    <row r="44" spans="1:15" s="10" customFormat="1" ht="11.4" hidden="1" customHeight="1" x14ac:dyDescent="0.2">
      <c r="A44" s="10" t="s">
        <v>112</v>
      </c>
      <c r="B44" s="26"/>
      <c r="C44" s="25">
        <f>IF('Total Firma'!$J$7*$O$18&gt;=$O$42,C41,IF(C$18&gt;0,'Total Firma'!$J$7,0))</f>
        <v>0</v>
      </c>
      <c r="D44" s="25">
        <f>IF('Total Firma'!$J$7*$O$18&gt;=$O$42,D41,IF(D$18&gt;0,'Total Firma'!$J$7,0))</f>
        <v>0</v>
      </c>
      <c r="E44" s="25">
        <f>IF('Total Firma'!$J$7*$O$18&gt;=$O$42,E41,IF(E$18&gt;0,'Total Firma'!$J$7,0))</f>
        <v>0</v>
      </c>
      <c r="F44" s="25">
        <f>IF('Total Firma'!$J$7*$O$18&gt;=$O$42,F41,IF(F$18&gt;0,'Total Firma'!$J$7,0))</f>
        <v>0</v>
      </c>
      <c r="G44" s="25">
        <f>IF('Total Firma'!$J$7*$O$18&gt;=$O$42,G41,IF(G$18&gt;0,'Total Firma'!$J$7,0))</f>
        <v>0</v>
      </c>
      <c r="H44" s="25">
        <f>IF('Total Firma'!$J$7*$O$18&gt;=$O$42,H41,IF(H$18&gt;0,'Total Firma'!$J$7,0))</f>
        <v>0</v>
      </c>
      <c r="I44" s="25">
        <f>IF('Total Firma'!$J$7*$O$18&gt;=$O$42,I41,IF(I$18&gt;0,'Total Firma'!$J$7,0))</f>
        <v>0</v>
      </c>
      <c r="J44" s="25">
        <f>IF('Total Firma'!$J$7*$O$18&gt;=$O$42,J41,IF(J$18&gt;0,'Total Firma'!$J$7,0))</f>
        <v>0</v>
      </c>
      <c r="K44" s="25">
        <f>IF('Total Firma'!$J$7*$O$18&gt;=$O$42,K41,IF(K$18&gt;0,'Total Firma'!$J$7,0))</f>
        <v>0</v>
      </c>
      <c r="L44" s="25">
        <f>IF('Total Firma'!$J$7*$O$18&gt;=$O$42,L41,IF(L$18&gt;0,'Total Firma'!$J$7,0))</f>
        <v>0</v>
      </c>
      <c r="M44" s="25">
        <f>IF('Total Firma'!$J$7*$O$18&gt;=$O$42,M41,IF(M$18&gt;0,'Total Firma'!$J$7,0))</f>
        <v>0</v>
      </c>
      <c r="N44" s="25">
        <f>IF('Total Firma'!$J$7*$O$18&gt;=$O$42,N41,IF(N$18&gt;0,'Total Firma'!$J$7,0))</f>
        <v>0</v>
      </c>
      <c r="O44" s="25">
        <f>SUM(C44:N44)</f>
        <v>0</v>
      </c>
    </row>
    <row r="45" spans="1:15" s="10" customFormat="1" ht="11.4" hidden="1" customHeight="1" x14ac:dyDescent="0.2">
      <c r="A45" s="10" t="s">
        <v>113</v>
      </c>
      <c r="B45" s="26"/>
      <c r="C45" s="25">
        <f t="shared" ref="C45:N45" si="14">IF(C$18&gt;0,SUM($O41-$O44)/$O$18,0)</f>
        <v>0</v>
      </c>
      <c r="D45" s="25">
        <f t="shared" si="14"/>
        <v>0</v>
      </c>
      <c r="E45" s="25">
        <f t="shared" si="14"/>
        <v>0</v>
      </c>
      <c r="F45" s="25">
        <f t="shared" si="14"/>
        <v>0</v>
      </c>
      <c r="G45" s="25">
        <f t="shared" si="14"/>
        <v>0</v>
      </c>
      <c r="H45" s="25">
        <f t="shared" si="14"/>
        <v>0</v>
      </c>
      <c r="I45" s="25">
        <f t="shared" si="14"/>
        <v>0</v>
      </c>
      <c r="J45" s="25">
        <f t="shared" si="14"/>
        <v>0</v>
      </c>
      <c r="K45" s="25">
        <f t="shared" si="14"/>
        <v>0</v>
      </c>
      <c r="L45" s="25">
        <f t="shared" si="14"/>
        <v>0</v>
      </c>
      <c r="M45" s="25">
        <f t="shared" si="14"/>
        <v>0</v>
      </c>
      <c r="N45" s="25">
        <f t="shared" si="14"/>
        <v>0</v>
      </c>
      <c r="O45" s="25">
        <f>SUM(C45:N45)</f>
        <v>0</v>
      </c>
    </row>
    <row r="46" spans="1:15" s="10" customFormat="1" ht="5.25" hidden="1" customHeight="1" x14ac:dyDescent="0.2">
      <c r="B46" s="26"/>
      <c r="C46" s="27"/>
      <c r="D46" s="27"/>
      <c r="E46" s="27"/>
      <c r="F46" s="27"/>
      <c r="G46" s="27"/>
      <c r="H46" s="27"/>
      <c r="I46" s="27"/>
      <c r="J46" s="27"/>
      <c r="K46" s="27"/>
      <c r="L46" s="27"/>
      <c r="M46" s="27"/>
      <c r="N46" s="27"/>
      <c r="O46" s="25"/>
    </row>
    <row r="47" spans="1:15" s="10" customFormat="1" ht="11.4" hidden="1" customHeight="1" x14ac:dyDescent="0.2">
      <c r="A47" s="10" t="s">
        <v>83</v>
      </c>
      <c r="B47" s="26"/>
      <c r="C47" s="25">
        <f t="shared" ref="C47:N47" si="15">C$29-C$28</f>
        <v>0</v>
      </c>
      <c r="D47" s="25">
        <f t="shared" si="15"/>
        <v>0</v>
      </c>
      <c r="E47" s="25">
        <f t="shared" si="15"/>
        <v>0</v>
      </c>
      <c r="F47" s="25">
        <f t="shared" si="15"/>
        <v>0</v>
      </c>
      <c r="G47" s="25">
        <f t="shared" si="15"/>
        <v>0</v>
      </c>
      <c r="H47" s="25">
        <f t="shared" si="15"/>
        <v>0</v>
      </c>
      <c r="I47" s="25">
        <f t="shared" si="15"/>
        <v>0</v>
      </c>
      <c r="J47" s="25">
        <f t="shared" si="15"/>
        <v>0</v>
      </c>
      <c r="K47" s="25">
        <f t="shared" si="15"/>
        <v>0</v>
      </c>
      <c r="L47" s="25">
        <f t="shared" si="15"/>
        <v>0</v>
      </c>
      <c r="M47" s="25">
        <f t="shared" si="15"/>
        <v>0</v>
      </c>
      <c r="N47" s="25">
        <f t="shared" si="15"/>
        <v>0</v>
      </c>
      <c r="O47" s="25">
        <f>SUM(C47:N47)</f>
        <v>0</v>
      </c>
    </row>
    <row r="48" spans="1:15" s="10" customFormat="1" ht="11.4" hidden="1" customHeight="1" x14ac:dyDescent="0.2">
      <c r="A48" s="10" t="s">
        <v>105</v>
      </c>
      <c r="B48" s="26"/>
      <c r="C48" s="25">
        <f>IF(C47&lt;='Total Firma'!$J$7,C47,'Total Firma'!$J$7)</f>
        <v>0</v>
      </c>
      <c r="D48" s="25">
        <f>IF(D47&lt;='Total Firma'!$J$7,D47,'Total Firma'!$J$7)</f>
        <v>0</v>
      </c>
      <c r="E48" s="25">
        <f>IF(E47&lt;='Total Firma'!$J$7,E47,'Total Firma'!$J$7)</f>
        <v>0</v>
      </c>
      <c r="F48" s="25">
        <f>IF(F47&lt;='Total Firma'!$J$7,F47,'Total Firma'!$J$7)</f>
        <v>0</v>
      </c>
      <c r="G48" s="25">
        <f>IF(G47&lt;='Total Firma'!$J$7,G47,'Total Firma'!$J$7)</f>
        <v>0</v>
      </c>
      <c r="H48" s="25">
        <f>IF(H47&lt;='Total Firma'!$J$7,H47,'Total Firma'!$J$7)</f>
        <v>0</v>
      </c>
      <c r="I48" s="25">
        <f>IF(I47&lt;='Total Firma'!$J$7,I47,'Total Firma'!$J$7)</f>
        <v>0</v>
      </c>
      <c r="J48" s="25">
        <f>IF(J47&lt;='Total Firma'!$J$7,J47,'Total Firma'!$J$7)</f>
        <v>0</v>
      </c>
      <c r="K48" s="25">
        <f>IF(K47&lt;='Total Firma'!$J$7,K47,'Total Firma'!$J$7)</f>
        <v>0</v>
      </c>
      <c r="L48" s="25">
        <f>IF(L47&lt;='Total Firma'!$J$7,L47,'Total Firma'!$J$7)</f>
        <v>0</v>
      </c>
      <c r="M48" s="25">
        <f>IF(M47&lt;='Total Firma'!$J$7,M47,'Total Firma'!$J$7)</f>
        <v>0</v>
      </c>
      <c r="N48" s="25">
        <f>IF(N47&lt;='Total Firma'!$J$7,N47,'Total Firma'!$J$7)</f>
        <v>0</v>
      </c>
      <c r="O48" s="25">
        <f>SUM(C48:N48)</f>
        <v>0</v>
      </c>
    </row>
    <row r="49" spans="1:15" s="10" customFormat="1" ht="11.4" hidden="1" customHeight="1" x14ac:dyDescent="0.2">
      <c r="A49" s="10" t="s">
        <v>106</v>
      </c>
      <c r="B49" s="26"/>
      <c r="C49" s="25">
        <f t="shared" ref="C49:N49" si="16">C47-C48</f>
        <v>0</v>
      </c>
      <c r="D49" s="25">
        <f t="shared" si="16"/>
        <v>0</v>
      </c>
      <c r="E49" s="25">
        <f t="shared" si="16"/>
        <v>0</v>
      </c>
      <c r="F49" s="25">
        <f t="shared" si="16"/>
        <v>0</v>
      </c>
      <c r="G49" s="25">
        <f t="shared" si="16"/>
        <v>0</v>
      </c>
      <c r="H49" s="25">
        <f t="shared" si="16"/>
        <v>0</v>
      </c>
      <c r="I49" s="25">
        <f t="shared" si="16"/>
        <v>0</v>
      </c>
      <c r="J49" s="25">
        <f t="shared" si="16"/>
        <v>0</v>
      </c>
      <c r="K49" s="25">
        <f t="shared" si="16"/>
        <v>0</v>
      </c>
      <c r="L49" s="25">
        <f t="shared" si="16"/>
        <v>0</v>
      </c>
      <c r="M49" s="25">
        <f t="shared" si="16"/>
        <v>0</v>
      </c>
      <c r="N49" s="25">
        <f t="shared" si="16"/>
        <v>0</v>
      </c>
      <c r="O49" s="25">
        <f>SUM(C49:N49)</f>
        <v>0</v>
      </c>
    </row>
    <row r="50" spans="1:15" s="10" customFormat="1" ht="11.4" hidden="1" customHeight="1" x14ac:dyDescent="0.2">
      <c r="A50" s="10" t="s">
        <v>104</v>
      </c>
      <c r="B50" s="26"/>
      <c r="C50" s="25">
        <f>IF('Total Firma'!$J$7*$O$19&gt;=$O$48,C47,IF(C$19&gt;0,'Total Firma'!$J$7,0))</f>
        <v>0</v>
      </c>
      <c r="D50" s="25">
        <f>IF('Total Firma'!$J$7*$O$19&gt;=$O$48,D47,IF(D$19&gt;0,'Total Firma'!$J$7,0))</f>
        <v>0</v>
      </c>
      <c r="E50" s="25">
        <f>IF('Total Firma'!$J$7*$O$19&gt;=$O$48,E47,IF(E$19&gt;0,'Total Firma'!$J$7,0))</f>
        <v>0</v>
      </c>
      <c r="F50" s="25">
        <f>IF('Total Firma'!$J$7*$O$19&gt;=$O$48,F47,IF(F$19&gt;0,'Total Firma'!$J$7,0))</f>
        <v>0</v>
      </c>
      <c r="G50" s="25">
        <f>IF('Total Firma'!$J$7*$O$19&gt;=$O$48,G47,IF(G$19&gt;0,'Total Firma'!$J$7,0))</f>
        <v>0</v>
      </c>
      <c r="H50" s="25">
        <f>IF('Total Firma'!$J$7*$O$19&gt;=$O$48,H47,IF(H$19&gt;0,'Total Firma'!$J$7,0))</f>
        <v>0</v>
      </c>
      <c r="I50" s="25">
        <f>IF('Total Firma'!$J$7*$O$19&gt;=$O$48,I47,IF(I$19&gt;0,'Total Firma'!$J$7,0))</f>
        <v>0</v>
      </c>
      <c r="J50" s="25">
        <f>IF('Total Firma'!$J$7*$O$19&gt;=$O$48,J47,IF(J$19&gt;0,'Total Firma'!$J$7,0))</f>
        <v>0</v>
      </c>
      <c r="K50" s="25">
        <f>IF('Total Firma'!$J$7*$O$19&gt;=$O$48,K47,IF(K$19&gt;0,'Total Firma'!$J$7,0))</f>
        <v>0</v>
      </c>
      <c r="L50" s="25">
        <f>IF('Total Firma'!$J$7*$O$19&gt;=$O$48,L47,IF(L$19&gt;0,'Total Firma'!$J$7,0))</f>
        <v>0</v>
      </c>
      <c r="M50" s="25">
        <f>IF('Total Firma'!$J$7*$O$19&gt;=$O$48,M47,IF(M$19&gt;0,'Total Firma'!$J$7,0))</f>
        <v>0</v>
      </c>
      <c r="N50" s="25">
        <f>IF('Total Firma'!$J$7*$O$19&gt;=$O$48,N47,IF(N$19&gt;0,'Total Firma'!$J$7,0))</f>
        <v>0</v>
      </c>
      <c r="O50" s="25">
        <f>SUM(C50:N50)</f>
        <v>0</v>
      </c>
    </row>
    <row r="51" spans="1:15" s="10" customFormat="1" ht="11.4" hidden="1" customHeight="1" x14ac:dyDescent="0.2">
      <c r="A51" s="10" t="s">
        <v>109</v>
      </c>
      <c r="B51" s="26"/>
      <c r="C51" s="25">
        <f t="shared" ref="C51:N51" si="17">IF(C$19&gt;0,SUM($O47-$O50)/$O$19,0)</f>
        <v>0</v>
      </c>
      <c r="D51" s="25">
        <f t="shared" si="17"/>
        <v>0</v>
      </c>
      <c r="E51" s="25">
        <f t="shared" si="17"/>
        <v>0</v>
      </c>
      <c r="F51" s="25">
        <f t="shared" si="17"/>
        <v>0</v>
      </c>
      <c r="G51" s="25">
        <f t="shared" si="17"/>
        <v>0</v>
      </c>
      <c r="H51" s="25">
        <f t="shared" si="17"/>
        <v>0</v>
      </c>
      <c r="I51" s="25">
        <f t="shared" si="17"/>
        <v>0</v>
      </c>
      <c r="J51" s="25">
        <f t="shared" si="17"/>
        <v>0</v>
      </c>
      <c r="K51" s="25">
        <f t="shared" si="17"/>
        <v>0</v>
      </c>
      <c r="L51" s="25">
        <f t="shared" si="17"/>
        <v>0</v>
      </c>
      <c r="M51" s="25">
        <f t="shared" si="17"/>
        <v>0</v>
      </c>
      <c r="N51" s="25">
        <f t="shared" si="17"/>
        <v>0</v>
      </c>
      <c r="O51" s="25">
        <f>SUM(C51:N51)</f>
        <v>0</v>
      </c>
    </row>
    <row r="52" spans="1:15" s="10" customFormat="1" ht="5.25" hidden="1" customHeight="1" x14ac:dyDescent="0.2">
      <c r="B52" s="26"/>
      <c r="C52" s="27"/>
      <c r="D52" s="27"/>
      <c r="E52" s="27"/>
      <c r="F52" s="27"/>
      <c r="G52" s="27"/>
      <c r="H52" s="27"/>
      <c r="I52" s="27"/>
      <c r="J52" s="27"/>
      <c r="K52" s="27"/>
      <c r="L52" s="27"/>
      <c r="M52" s="27"/>
      <c r="N52" s="27"/>
      <c r="O52" s="25"/>
    </row>
    <row r="53" spans="1:15" s="10" customFormat="1" ht="11.4" hidden="1" customHeight="1" x14ac:dyDescent="0.2">
      <c r="A53" s="10" t="s">
        <v>98</v>
      </c>
      <c r="B53" s="26"/>
      <c r="C53" s="25">
        <f t="shared" ref="C53:N53" si="18">C47-C33</f>
        <v>0</v>
      </c>
      <c r="D53" s="25">
        <f t="shared" si="18"/>
        <v>0</v>
      </c>
      <c r="E53" s="25">
        <f t="shared" si="18"/>
        <v>0</v>
      </c>
      <c r="F53" s="25">
        <f t="shared" si="18"/>
        <v>0</v>
      </c>
      <c r="G53" s="25">
        <f t="shared" si="18"/>
        <v>0</v>
      </c>
      <c r="H53" s="25">
        <f t="shared" si="18"/>
        <v>0</v>
      </c>
      <c r="I53" s="25">
        <f t="shared" si="18"/>
        <v>0</v>
      </c>
      <c r="J53" s="25">
        <f t="shared" si="18"/>
        <v>0</v>
      </c>
      <c r="K53" s="25">
        <f t="shared" si="18"/>
        <v>0</v>
      </c>
      <c r="L53" s="25">
        <f t="shared" si="18"/>
        <v>0</v>
      </c>
      <c r="M53" s="25">
        <f t="shared" si="18"/>
        <v>0</v>
      </c>
      <c r="N53" s="25">
        <f t="shared" si="18"/>
        <v>0</v>
      </c>
      <c r="O53" s="25">
        <f>SUM(C53:N53)</f>
        <v>0</v>
      </c>
    </row>
    <row r="54" spans="1:15" s="10" customFormat="1" ht="5.25" hidden="1" customHeight="1" x14ac:dyDescent="0.2">
      <c r="B54" s="26"/>
      <c r="C54" s="27"/>
      <c r="D54" s="27"/>
      <c r="E54" s="27"/>
      <c r="F54" s="27"/>
      <c r="G54" s="27"/>
      <c r="H54" s="27"/>
      <c r="I54" s="27"/>
      <c r="J54" s="27"/>
      <c r="K54" s="27"/>
      <c r="L54" s="27"/>
      <c r="M54" s="27"/>
      <c r="N54" s="27"/>
      <c r="O54" s="25"/>
    </row>
    <row r="55" spans="1:15" s="10" customFormat="1" ht="11.4" customHeight="1" x14ac:dyDescent="0.2">
      <c r="A55" s="10" t="s">
        <v>100</v>
      </c>
      <c r="B55" s="26"/>
      <c r="C55" s="30">
        <v>0</v>
      </c>
      <c r="D55" s="30">
        <v>0</v>
      </c>
      <c r="E55" s="30">
        <v>0</v>
      </c>
      <c r="F55" s="30">
        <v>0</v>
      </c>
      <c r="G55" s="30">
        <v>0</v>
      </c>
      <c r="H55" s="30">
        <v>0</v>
      </c>
      <c r="I55" s="30">
        <v>0</v>
      </c>
      <c r="J55" s="30">
        <v>0</v>
      </c>
      <c r="K55" s="30">
        <v>0</v>
      </c>
      <c r="L55" s="30">
        <v>0</v>
      </c>
      <c r="M55" s="30">
        <v>0</v>
      </c>
      <c r="N55" s="30">
        <v>0</v>
      </c>
      <c r="O55" s="25">
        <f>SUM(C55:N55)</f>
        <v>0</v>
      </c>
    </row>
    <row r="56" spans="1:15" s="10" customFormat="1" ht="11.4" customHeight="1" x14ac:dyDescent="0.2">
      <c r="A56" s="10" t="s">
        <v>27</v>
      </c>
      <c r="B56" s="26"/>
      <c r="C56" s="30">
        <v>0</v>
      </c>
      <c r="D56" s="30">
        <v>0</v>
      </c>
      <c r="E56" s="30">
        <v>0</v>
      </c>
      <c r="F56" s="30">
        <v>0</v>
      </c>
      <c r="G56" s="30">
        <v>0</v>
      </c>
      <c r="H56" s="30">
        <v>0</v>
      </c>
      <c r="I56" s="30">
        <v>0</v>
      </c>
      <c r="J56" s="30">
        <v>0</v>
      </c>
      <c r="K56" s="30">
        <v>0</v>
      </c>
      <c r="L56" s="30">
        <v>0</v>
      </c>
      <c r="M56" s="30">
        <v>0</v>
      </c>
      <c r="N56" s="30">
        <v>0</v>
      </c>
      <c r="O56" s="25">
        <f>SUM(C56:N56)</f>
        <v>0</v>
      </c>
    </row>
    <row r="57" spans="1:15" s="10" customFormat="1" ht="11.4" customHeight="1" x14ac:dyDescent="0.25">
      <c r="A57" s="9" t="s">
        <v>4</v>
      </c>
      <c r="B57" s="26"/>
      <c r="C57" s="28">
        <f t="shared" ref="C57:N57" si="19">SUM(C29,C55:C56)</f>
        <v>0</v>
      </c>
      <c r="D57" s="28">
        <f t="shared" si="19"/>
        <v>0</v>
      </c>
      <c r="E57" s="28">
        <f t="shared" si="19"/>
        <v>0</v>
      </c>
      <c r="F57" s="28">
        <f t="shared" si="19"/>
        <v>0</v>
      </c>
      <c r="G57" s="28">
        <f t="shared" si="19"/>
        <v>0</v>
      </c>
      <c r="H57" s="28">
        <f t="shared" si="19"/>
        <v>0</v>
      </c>
      <c r="I57" s="28">
        <f t="shared" si="19"/>
        <v>0</v>
      </c>
      <c r="J57" s="28">
        <f t="shared" si="19"/>
        <v>0</v>
      </c>
      <c r="K57" s="28">
        <f t="shared" si="19"/>
        <v>0</v>
      </c>
      <c r="L57" s="28">
        <f t="shared" si="19"/>
        <v>0</v>
      </c>
      <c r="M57" s="28">
        <f t="shared" si="19"/>
        <v>0</v>
      </c>
      <c r="N57" s="28">
        <f t="shared" si="19"/>
        <v>0</v>
      </c>
      <c r="O57" s="28">
        <f>SUM(C57:N57)</f>
        <v>0</v>
      </c>
    </row>
    <row r="58" spans="1:15" s="10" customFormat="1" ht="6" customHeight="1" x14ac:dyDescent="0.2">
      <c r="B58" s="26"/>
      <c r="C58" s="27"/>
      <c r="D58" s="27"/>
      <c r="E58" s="27"/>
      <c r="F58" s="27"/>
      <c r="G58" s="27"/>
      <c r="H58" s="27"/>
      <c r="I58" s="27"/>
      <c r="J58" s="27"/>
      <c r="K58" s="27"/>
      <c r="L58" s="27"/>
      <c r="M58" s="27"/>
      <c r="N58" s="27"/>
      <c r="O58" s="25"/>
    </row>
    <row r="59" spans="1:15" s="10" customFormat="1" ht="11.4" customHeight="1" x14ac:dyDescent="0.2">
      <c r="A59" s="10" t="s">
        <v>6</v>
      </c>
      <c r="B59" s="29">
        <f>'Total Firma'!$E$7</f>
        <v>5.2999999999999999E-2</v>
      </c>
      <c r="C59" s="25">
        <f t="shared" ref="C59:N59" si="20">ROUND(SUM(C77*$B59)*-1*2,1)/2</f>
        <v>0</v>
      </c>
      <c r="D59" s="25">
        <f t="shared" si="20"/>
        <v>0</v>
      </c>
      <c r="E59" s="25">
        <f t="shared" si="20"/>
        <v>0</v>
      </c>
      <c r="F59" s="25">
        <f t="shared" si="20"/>
        <v>0</v>
      </c>
      <c r="G59" s="25">
        <f t="shared" si="20"/>
        <v>0</v>
      </c>
      <c r="H59" s="25">
        <f t="shared" si="20"/>
        <v>0</v>
      </c>
      <c r="I59" s="25">
        <f t="shared" si="20"/>
        <v>0</v>
      </c>
      <c r="J59" s="25">
        <f t="shared" si="20"/>
        <v>0</v>
      </c>
      <c r="K59" s="25">
        <f t="shared" si="20"/>
        <v>0</v>
      </c>
      <c r="L59" s="25">
        <f t="shared" si="20"/>
        <v>0</v>
      </c>
      <c r="M59" s="25">
        <f t="shared" si="20"/>
        <v>0</v>
      </c>
      <c r="N59" s="25">
        <f t="shared" si="20"/>
        <v>0</v>
      </c>
      <c r="O59" s="25">
        <f t="shared" ref="O59:O67" si="21">SUM(C59:N59)</f>
        <v>0</v>
      </c>
    </row>
    <row r="60" spans="1:15" s="10" customFormat="1" ht="11.4" customHeight="1" x14ac:dyDescent="0.2">
      <c r="A60" s="10" t="s">
        <v>48</v>
      </c>
      <c r="B60" s="29">
        <f>'Total Firma'!$H$7</f>
        <v>1.0999999999999999E-2</v>
      </c>
      <c r="C60" s="25">
        <f t="shared" ref="C60:N60" si="22">ROUND(SUM(C78*$B60)*-1*2,1)/2</f>
        <v>0</v>
      </c>
      <c r="D60" s="25">
        <f t="shared" si="22"/>
        <v>0</v>
      </c>
      <c r="E60" s="25">
        <f t="shared" si="22"/>
        <v>0</v>
      </c>
      <c r="F60" s="25">
        <f t="shared" si="22"/>
        <v>0</v>
      </c>
      <c r="G60" s="25">
        <f t="shared" si="22"/>
        <v>0</v>
      </c>
      <c r="H60" s="25">
        <f t="shared" si="22"/>
        <v>0</v>
      </c>
      <c r="I60" s="25">
        <f t="shared" si="22"/>
        <v>0</v>
      </c>
      <c r="J60" s="25">
        <f t="shared" si="22"/>
        <v>0</v>
      </c>
      <c r="K60" s="25">
        <f t="shared" si="22"/>
        <v>0</v>
      </c>
      <c r="L60" s="25">
        <f t="shared" si="22"/>
        <v>0</v>
      </c>
      <c r="M60" s="25">
        <f t="shared" si="22"/>
        <v>0</v>
      </c>
      <c r="N60" s="25">
        <f t="shared" si="22"/>
        <v>0</v>
      </c>
      <c r="O60" s="25">
        <f t="shared" si="21"/>
        <v>0</v>
      </c>
    </row>
    <row r="61" spans="1:15" s="10" customFormat="1" ht="11.4" customHeight="1" x14ac:dyDescent="0.2">
      <c r="A61" s="10" t="s">
        <v>55</v>
      </c>
      <c r="B61" s="56">
        <f>'Total Firma'!$I$7</f>
        <v>5.0000000000000001E-3</v>
      </c>
      <c r="C61" s="25">
        <f t="shared" ref="C61:N61" si="23">ROUND(SUM(C79*$B61)*-1*2,1)/2</f>
        <v>0</v>
      </c>
      <c r="D61" s="25">
        <f t="shared" si="23"/>
        <v>0</v>
      </c>
      <c r="E61" s="25">
        <f t="shared" si="23"/>
        <v>0</v>
      </c>
      <c r="F61" s="25">
        <f t="shared" si="23"/>
        <v>0</v>
      </c>
      <c r="G61" s="25">
        <f t="shared" si="23"/>
        <v>0</v>
      </c>
      <c r="H61" s="25">
        <f t="shared" si="23"/>
        <v>0</v>
      </c>
      <c r="I61" s="25">
        <f t="shared" si="23"/>
        <v>0</v>
      </c>
      <c r="J61" s="25">
        <f t="shared" si="23"/>
        <v>0</v>
      </c>
      <c r="K61" s="25">
        <f t="shared" si="23"/>
        <v>0</v>
      </c>
      <c r="L61" s="25">
        <f t="shared" si="23"/>
        <v>0</v>
      </c>
      <c r="M61" s="25">
        <f t="shared" si="23"/>
        <v>0</v>
      </c>
      <c r="N61" s="25">
        <f t="shared" si="23"/>
        <v>0</v>
      </c>
      <c r="O61" s="25">
        <f t="shared" si="21"/>
        <v>0</v>
      </c>
    </row>
    <row r="62" spans="1:15" s="10" customFormat="1" ht="11.4" customHeight="1" x14ac:dyDescent="0.2">
      <c r="A62" s="10" t="s">
        <v>7</v>
      </c>
      <c r="B62" s="26"/>
      <c r="C62" s="30">
        <v>0</v>
      </c>
      <c r="D62" s="30">
        <v>0</v>
      </c>
      <c r="E62" s="30">
        <v>0</v>
      </c>
      <c r="F62" s="30">
        <v>0</v>
      </c>
      <c r="G62" s="30">
        <v>0</v>
      </c>
      <c r="H62" s="30">
        <v>0</v>
      </c>
      <c r="I62" s="30">
        <v>0</v>
      </c>
      <c r="J62" s="30">
        <v>0</v>
      </c>
      <c r="K62" s="30">
        <v>0</v>
      </c>
      <c r="L62" s="30">
        <v>0</v>
      </c>
      <c r="M62" s="30">
        <v>0</v>
      </c>
      <c r="N62" s="30">
        <v>0</v>
      </c>
      <c r="O62" s="25">
        <f t="shared" si="21"/>
        <v>0</v>
      </c>
    </row>
    <row r="63" spans="1:15" s="10" customFormat="1" ht="11.4" customHeight="1" x14ac:dyDescent="0.2">
      <c r="A63" s="10" t="s">
        <v>43</v>
      </c>
      <c r="B63" s="29">
        <f>IF($C$8="M",'Total Firma'!$K$8,'Total Firma'!$K$7)</f>
        <v>0</v>
      </c>
      <c r="C63" s="25">
        <f t="shared" ref="C63:N63" si="24">ROUND(SUM(C81*$B63)*-1*2,1)/2</f>
        <v>0</v>
      </c>
      <c r="D63" s="25">
        <f t="shared" si="24"/>
        <v>0</v>
      </c>
      <c r="E63" s="25">
        <f t="shared" si="24"/>
        <v>0</v>
      </c>
      <c r="F63" s="25">
        <f t="shared" si="24"/>
        <v>0</v>
      </c>
      <c r="G63" s="25">
        <f t="shared" si="24"/>
        <v>0</v>
      </c>
      <c r="H63" s="25">
        <f t="shared" si="24"/>
        <v>0</v>
      </c>
      <c r="I63" s="25">
        <f t="shared" si="24"/>
        <v>0</v>
      </c>
      <c r="J63" s="25">
        <f t="shared" si="24"/>
        <v>0</v>
      </c>
      <c r="K63" s="25">
        <f t="shared" si="24"/>
        <v>0</v>
      </c>
      <c r="L63" s="25">
        <f t="shared" si="24"/>
        <v>0</v>
      </c>
      <c r="M63" s="25">
        <f t="shared" si="24"/>
        <v>0</v>
      </c>
      <c r="N63" s="25">
        <f t="shared" si="24"/>
        <v>0</v>
      </c>
      <c r="O63" s="25">
        <f t="shared" si="21"/>
        <v>0</v>
      </c>
    </row>
    <row r="64" spans="1:15" s="10" customFormat="1" ht="11.4" customHeight="1" x14ac:dyDescent="0.2">
      <c r="A64" s="10" t="s">
        <v>149</v>
      </c>
      <c r="B64" s="29">
        <f>IF($C$8="M",'Total Firma'!$L$8,'Total Firma'!$L$7)</f>
        <v>0</v>
      </c>
      <c r="C64" s="25">
        <f t="shared" ref="C64:N64" si="25">ROUND(SUM(C82*$B64)*-1*2,1)/2</f>
        <v>0</v>
      </c>
      <c r="D64" s="25">
        <f t="shared" si="25"/>
        <v>0</v>
      </c>
      <c r="E64" s="25">
        <f t="shared" si="25"/>
        <v>0</v>
      </c>
      <c r="F64" s="25">
        <f t="shared" si="25"/>
        <v>0</v>
      </c>
      <c r="G64" s="25">
        <f t="shared" si="25"/>
        <v>0</v>
      </c>
      <c r="H64" s="25">
        <f t="shared" si="25"/>
        <v>0</v>
      </c>
      <c r="I64" s="25">
        <f t="shared" si="25"/>
        <v>0</v>
      </c>
      <c r="J64" s="25">
        <f t="shared" si="25"/>
        <v>0</v>
      </c>
      <c r="K64" s="25">
        <f t="shared" si="25"/>
        <v>0</v>
      </c>
      <c r="L64" s="25">
        <f t="shared" si="25"/>
        <v>0</v>
      </c>
      <c r="M64" s="25">
        <f t="shared" si="25"/>
        <v>0</v>
      </c>
      <c r="N64" s="25">
        <f t="shared" si="25"/>
        <v>0</v>
      </c>
      <c r="O64" s="25">
        <f t="shared" si="21"/>
        <v>0</v>
      </c>
    </row>
    <row r="65" spans="1:15" s="10" customFormat="1" ht="11.4" customHeight="1" x14ac:dyDescent="0.2">
      <c r="A65" s="10" t="s">
        <v>9</v>
      </c>
      <c r="B65" s="29">
        <f>IF($C$8="M",'Total Firma'!M$8,'Total Firma'!M$7)</f>
        <v>0</v>
      </c>
      <c r="C65" s="25">
        <f t="shared" ref="C65:N65" si="26">ROUND(SUM(C83*$B65)*-1*2,1)/2</f>
        <v>0</v>
      </c>
      <c r="D65" s="25">
        <f t="shared" si="26"/>
        <v>0</v>
      </c>
      <c r="E65" s="25">
        <f t="shared" si="26"/>
        <v>0</v>
      </c>
      <c r="F65" s="25">
        <f t="shared" si="26"/>
        <v>0</v>
      </c>
      <c r="G65" s="25">
        <f t="shared" si="26"/>
        <v>0</v>
      </c>
      <c r="H65" s="25">
        <f t="shared" si="26"/>
        <v>0</v>
      </c>
      <c r="I65" s="25">
        <f t="shared" si="26"/>
        <v>0</v>
      </c>
      <c r="J65" s="25">
        <f t="shared" si="26"/>
        <v>0</v>
      </c>
      <c r="K65" s="25">
        <f t="shared" si="26"/>
        <v>0</v>
      </c>
      <c r="L65" s="25">
        <f t="shared" si="26"/>
        <v>0</v>
      </c>
      <c r="M65" s="25">
        <f t="shared" si="26"/>
        <v>0</v>
      </c>
      <c r="N65" s="25">
        <f t="shared" si="26"/>
        <v>0</v>
      </c>
      <c r="O65" s="25">
        <f t="shared" si="21"/>
        <v>0</v>
      </c>
    </row>
    <row r="66" spans="1:15" s="10" customFormat="1" ht="11.4" customHeight="1" x14ac:dyDescent="0.2">
      <c r="A66" s="10" t="s">
        <v>10</v>
      </c>
      <c r="B66" s="26"/>
      <c r="C66" s="30">
        <v>0</v>
      </c>
      <c r="D66" s="30">
        <v>0</v>
      </c>
      <c r="E66" s="30">
        <v>0</v>
      </c>
      <c r="F66" s="30">
        <v>0</v>
      </c>
      <c r="G66" s="30">
        <v>0</v>
      </c>
      <c r="H66" s="30">
        <v>0</v>
      </c>
      <c r="I66" s="30">
        <v>0</v>
      </c>
      <c r="J66" s="30">
        <v>0</v>
      </c>
      <c r="K66" s="30">
        <v>0</v>
      </c>
      <c r="L66" s="30">
        <v>0</v>
      </c>
      <c r="M66" s="30">
        <v>0</v>
      </c>
      <c r="N66" s="30">
        <v>0</v>
      </c>
      <c r="O66" s="25">
        <f t="shared" si="21"/>
        <v>0</v>
      </c>
    </row>
    <row r="67" spans="1:15" s="10" customFormat="1" ht="11.4" customHeight="1" x14ac:dyDescent="0.2">
      <c r="A67" s="10" t="s">
        <v>11</v>
      </c>
      <c r="B67" s="26"/>
      <c r="C67" s="30">
        <v>0</v>
      </c>
      <c r="D67" s="30">
        <v>0</v>
      </c>
      <c r="E67" s="30">
        <v>0</v>
      </c>
      <c r="F67" s="30">
        <v>0</v>
      </c>
      <c r="G67" s="30">
        <v>0</v>
      </c>
      <c r="H67" s="30">
        <v>0</v>
      </c>
      <c r="I67" s="30">
        <v>0</v>
      </c>
      <c r="J67" s="30">
        <v>0</v>
      </c>
      <c r="K67" s="30">
        <v>0</v>
      </c>
      <c r="L67" s="30">
        <v>0</v>
      </c>
      <c r="M67" s="30">
        <v>0</v>
      </c>
      <c r="N67" s="30">
        <v>0</v>
      </c>
      <c r="O67" s="25">
        <f t="shared" si="21"/>
        <v>0</v>
      </c>
    </row>
    <row r="68" spans="1:15" s="9" customFormat="1" ht="11.4" customHeight="1" x14ac:dyDescent="0.25">
      <c r="A68" s="9" t="s">
        <v>56</v>
      </c>
      <c r="B68" s="26"/>
      <c r="C68" s="28">
        <f t="shared" ref="C68:N68" si="27">SUM(C57:C67)</f>
        <v>0</v>
      </c>
      <c r="D68" s="28">
        <f t="shared" si="27"/>
        <v>0</v>
      </c>
      <c r="E68" s="28">
        <f t="shared" si="27"/>
        <v>0</v>
      </c>
      <c r="F68" s="28">
        <f t="shared" si="27"/>
        <v>0</v>
      </c>
      <c r="G68" s="28">
        <f t="shared" si="27"/>
        <v>0</v>
      </c>
      <c r="H68" s="28">
        <f t="shared" si="27"/>
        <v>0</v>
      </c>
      <c r="I68" s="28">
        <f t="shared" si="27"/>
        <v>0</v>
      </c>
      <c r="J68" s="28">
        <f t="shared" si="27"/>
        <v>0</v>
      </c>
      <c r="K68" s="28">
        <f t="shared" si="27"/>
        <v>0</v>
      </c>
      <c r="L68" s="28">
        <f t="shared" si="27"/>
        <v>0</v>
      </c>
      <c r="M68" s="28">
        <f t="shared" si="27"/>
        <v>0</v>
      </c>
      <c r="N68" s="28">
        <f t="shared" si="27"/>
        <v>0</v>
      </c>
      <c r="O68" s="28">
        <f>SUM(C68:N68)</f>
        <v>0</v>
      </c>
    </row>
    <row r="69" spans="1:15" s="10" customFormat="1" ht="6" customHeight="1" x14ac:dyDescent="0.25">
      <c r="A69" s="9"/>
      <c r="B69" s="26"/>
      <c r="C69" s="27"/>
      <c r="D69" s="27"/>
      <c r="E69" s="27"/>
      <c r="F69" s="27"/>
      <c r="G69" s="27"/>
      <c r="H69" s="27"/>
      <c r="I69" s="27"/>
      <c r="J69" s="27"/>
      <c r="K69" s="27"/>
      <c r="L69" s="27"/>
      <c r="M69" s="27"/>
      <c r="N69" s="27"/>
      <c r="O69" s="25"/>
    </row>
    <row r="70" spans="1:15" s="10" customFormat="1" ht="11.4" customHeight="1" x14ac:dyDescent="0.2">
      <c r="A70" s="10" t="s">
        <v>1</v>
      </c>
      <c r="B70" s="26"/>
      <c r="C70" s="30">
        <v>0</v>
      </c>
      <c r="D70" s="30">
        <v>0</v>
      </c>
      <c r="E70" s="30">
        <v>0</v>
      </c>
      <c r="F70" s="30">
        <v>0</v>
      </c>
      <c r="G70" s="30">
        <v>0</v>
      </c>
      <c r="H70" s="30">
        <v>0</v>
      </c>
      <c r="I70" s="30">
        <v>0</v>
      </c>
      <c r="J70" s="30">
        <v>0</v>
      </c>
      <c r="K70" s="30">
        <v>0</v>
      </c>
      <c r="L70" s="30">
        <v>0</v>
      </c>
      <c r="M70" s="30">
        <v>0</v>
      </c>
      <c r="N70" s="30">
        <v>0</v>
      </c>
      <c r="O70" s="25">
        <f>SUM(C70:N70)</f>
        <v>0</v>
      </c>
    </row>
    <row r="71" spans="1:15" s="9" customFormat="1" ht="11.4" customHeight="1" x14ac:dyDescent="0.25">
      <c r="A71" s="9" t="s">
        <v>38</v>
      </c>
      <c r="B71" s="26"/>
      <c r="C71" s="28">
        <f t="shared" ref="C71:N71" si="28">SUM(C68:C70)</f>
        <v>0</v>
      </c>
      <c r="D71" s="28">
        <f t="shared" si="28"/>
        <v>0</v>
      </c>
      <c r="E71" s="28">
        <f t="shared" si="28"/>
        <v>0</v>
      </c>
      <c r="F71" s="28">
        <f t="shared" si="28"/>
        <v>0</v>
      </c>
      <c r="G71" s="28">
        <f t="shared" si="28"/>
        <v>0</v>
      </c>
      <c r="H71" s="28">
        <f t="shared" si="28"/>
        <v>0</v>
      </c>
      <c r="I71" s="28">
        <f t="shared" si="28"/>
        <v>0</v>
      </c>
      <c r="J71" s="28">
        <f t="shared" si="28"/>
        <v>0</v>
      </c>
      <c r="K71" s="28">
        <f t="shared" si="28"/>
        <v>0</v>
      </c>
      <c r="L71" s="28">
        <f t="shared" si="28"/>
        <v>0</v>
      </c>
      <c r="M71" s="28">
        <f t="shared" si="28"/>
        <v>0</v>
      </c>
      <c r="N71" s="28">
        <f t="shared" si="28"/>
        <v>0</v>
      </c>
      <c r="O71" s="28">
        <f>SUM(C71:N71)</f>
        <v>0</v>
      </c>
    </row>
    <row r="72" spans="1:15" s="10" customFormat="1" ht="6" customHeight="1" x14ac:dyDescent="0.2">
      <c r="B72" s="26"/>
      <c r="C72" s="27"/>
      <c r="D72" s="27"/>
      <c r="E72" s="27"/>
      <c r="F72" s="27"/>
      <c r="G72" s="27"/>
      <c r="H72" s="27"/>
      <c r="I72" s="27"/>
      <c r="J72" s="27"/>
      <c r="K72" s="27"/>
      <c r="L72" s="27"/>
      <c r="M72" s="27"/>
      <c r="N72" s="27"/>
      <c r="O72" s="25"/>
    </row>
    <row r="73" spans="1:15" s="10" customFormat="1" ht="11.4" customHeight="1" x14ac:dyDescent="0.2">
      <c r="A73" s="10" t="s">
        <v>39</v>
      </c>
      <c r="B73" s="26"/>
      <c r="C73" s="30">
        <v>0</v>
      </c>
      <c r="D73" s="30">
        <v>0</v>
      </c>
      <c r="E73" s="30">
        <v>0</v>
      </c>
      <c r="F73" s="30">
        <v>0</v>
      </c>
      <c r="G73" s="30">
        <v>0</v>
      </c>
      <c r="H73" s="30">
        <v>0</v>
      </c>
      <c r="I73" s="30">
        <v>0</v>
      </c>
      <c r="J73" s="30">
        <v>0</v>
      </c>
      <c r="K73" s="30">
        <v>0</v>
      </c>
      <c r="L73" s="30">
        <v>0</v>
      </c>
      <c r="M73" s="30">
        <v>0</v>
      </c>
      <c r="N73" s="30">
        <v>0</v>
      </c>
      <c r="O73" s="25">
        <f>SUM(C73:N73)</f>
        <v>0</v>
      </c>
    </row>
    <row r="74" spans="1:15" s="9" customFormat="1" ht="11.4" customHeight="1" x14ac:dyDescent="0.25">
      <c r="A74" s="9" t="s">
        <v>40</v>
      </c>
      <c r="B74" s="26"/>
      <c r="C74" s="28">
        <f>SUM(C71-C73)</f>
        <v>0</v>
      </c>
      <c r="D74" s="28">
        <f t="shared" ref="D74:N74" si="29">SUM(D71-D73)</f>
        <v>0</v>
      </c>
      <c r="E74" s="28">
        <f t="shared" si="29"/>
        <v>0</v>
      </c>
      <c r="F74" s="28">
        <f t="shared" si="29"/>
        <v>0</v>
      </c>
      <c r="G74" s="28">
        <f t="shared" si="29"/>
        <v>0</v>
      </c>
      <c r="H74" s="28">
        <f t="shared" si="29"/>
        <v>0</v>
      </c>
      <c r="I74" s="28">
        <f t="shared" si="29"/>
        <v>0</v>
      </c>
      <c r="J74" s="28">
        <f t="shared" si="29"/>
        <v>0</v>
      </c>
      <c r="K74" s="28">
        <f t="shared" si="29"/>
        <v>0</v>
      </c>
      <c r="L74" s="28">
        <f t="shared" si="29"/>
        <v>0</v>
      </c>
      <c r="M74" s="28">
        <f t="shared" si="29"/>
        <v>0</v>
      </c>
      <c r="N74" s="28">
        <f t="shared" si="29"/>
        <v>0</v>
      </c>
      <c r="O74" s="28">
        <f>SUM(C74:N74)</f>
        <v>0</v>
      </c>
    </row>
    <row r="75" spans="1:15" s="10" customFormat="1" ht="11.4" x14ac:dyDescent="0.2">
      <c r="B75" s="26"/>
      <c r="C75" s="12"/>
      <c r="D75" s="12"/>
      <c r="E75" s="12"/>
      <c r="F75" s="12"/>
      <c r="G75" s="12"/>
      <c r="H75" s="12"/>
      <c r="I75" s="12"/>
      <c r="J75" s="12"/>
      <c r="K75" s="12"/>
      <c r="L75" s="12"/>
      <c r="M75" s="12"/>
      <c r="N75" s="12"/>
      <c r="O75" s="12"/>
    </row>
    <row r="76" spans="1:15" s="10" customFormat="1" ht="11.4" hidden="1" outlineLevel="1" x14ac:dyDescent="0.2">
      <c r="A76" s="114" t="s">
        <v>150</v>
      </c>
      <c r="C76" s="12"/>
      <c r="D76" s="12"/>
      <c r="E76" s="12"/>
      <c r="F76" s="12"/>
      <c r="G76" s="12"/>
      <c r="H76" s="12"/>
      <c r="I76" s="12"/>
      <c r="J76" s="12"/>
      <c r="K76" s="12"/>
      <c r="L76" s="12"/>
      <c r="M76" s="12"/>
      <c r="N76" s="12"/>
      <c r="O76" s="12"/>
    </row>
    <row r="77" spans="1:15" s="9" customFormat="1" ht="11.4" hidden="1" customHeight="1" outlineLevel="1" x14ac:dyDescent="0.25">
      <c r="A77" s="9" t="s">
        <v>63</v>
      </c>
      <c r="B77" s="26"/>
      <c r="C77" s="28">
        <f t="shared" ref="C77:N77" si="30">C39</f>
        <v>0</v>
      </c>
      <c r="D77" s="28">
        <f t="shared" si="30"/>
        <v>0</v>
      </c>
      <c r="E77" s="28">
        <f t="shared" si="30"/>
        <v>0</v>
      </c>
      <c r="F77" s="28">
        <f t="shared" si="30"/>
        <v>0</v>
      </c>
      <c r="G77" s="28">
        <f t="shared" si="30"/>
        <v>0</v>
      </c>
      <c r="H77" s="28">
        <f t="shared" si="30"/>
        <v>0</v>
      </c>
      <c r="I77" s="28">
        <f t="shared" si="30"/>
        <v>0</v>
      </c>
      <c r="J77" s="28">
        <f t="shared" si="30"/>
        <v>0</v>
      </c>
      <c r="K77" s="28">
        <f t="shared" si="30"/>
        <v>0</v>
      </c>
      <c r="L77" s="28">
        <f t="shared" si="30"/>
        <v>0</v>
      </c>
      <c r="M77" s="28">
        <f t="shared" si="30"/>
        <v>0</v>
      </c>
      <c r="N77" s="28">
        <f t="shared" si="30"/>
        <v>0</v>
      </c>
      <c r="O77" s="28">
        <f>SUM(C77:N77)</f>
        <v>0</v>
      </c>
    </row>
    <row r="78" spans="1:15" s="9" customFormat="1" ht="11.4" hidden="1" customHeight="1" outlineLevel="1" x14ac:dyDescent="0.25">
      <c r="A78" s="9" t="s">
        <v>64</v>
      </c>
      <c r="B78" s="26"/>
      <c r="C78" s="28">
        <f t="shared" ref="C78:N78" si="31">C42</f>
        <v>0</v>
      </c>
      <c r="D78" s="28">
        <f t="shared" si="31"/>
        <v>0</v>
      </c>
      <c r="E78" s="28">
        <f t="shared" si="31"/>
        <v>0</v>
      </c>
      <c r="F78" s="28">
        <f t="shared" si="31"/>
        <v>0</v>
      </c>
      <c r="G78" s="28">
        <f t="shared" si="31"/>
        <v>0</v>
      </c>
      <c r="H78" s="28">
        <f t="shared" si="31"/>
        <v>0</v>
      </c>
      <c r="I78" s="28">
        <f t="shared" si="31"/>
        <v>0</v>
      </c>
      <c r="J78" s="28">
        <f t="shared" si="31"/>
        <v>0</v>
      </c>
      <c r="K78" s="28">
        <f t="shared" si="31"/>
        <v>0</v>
      </c>
      <c r="L78" s="28">
        <f t="shared" si="31"/>
        <v>0</v>
      </c>
      <c r="M78" s="28">
        <f t="shared" si="31"/>
        <v>0</v>
      </c>
      <c r="N78" s="28">
        <f t="shared" si="31"/>
        <v>0</v>
      </c>
      <c r="O78" s="28">
        <f>SUM(C78:N78)</f>
        <v>0</v>
      </c>
    </row>
    <row r="79" spans="1:15" s="9" customFormat="1" ht="11.4" hidden="1" customHeight="1" outlineLevel="1" x14ac:dyDescent="0.25">
      <c r="A79" s="9" t="s">
        <v>78</v>
      </c>
      <c r="B79" s="26"/>
      <c r="C79" s="28">
        <f t="shared" ref="C79:N79" si="32">C43</f>
        <v>0</v>
      </c>
      <c r="D79" s="28">
        <f t="shared" si="32"/>
        <v>0</v>
      </c>
      <c r="E79" s="28">
        <f t="shared" si="32"/>
        <v>0</v>
      </c>
      <c r="F79" s="28">
        <f t="shared" si="32"/>
        <v>0</v>
      </c>
      <c r="G79" s="28">
        <f t="shared" si="32"/>
        <v>0</v>
      </c>
      <c r="H79" s="28">
        <f t="shared" si="32"/>
        <v>0</v>
      </c>
      <c r="I79" s="28">
        <f t="shared" si="32"/>
        <v>0</v>
      </c>
      <c r="J79" s="28">
        <f t="shared" si="32"/>
        <v>0</v>
      </c>
      <c r="K79" s="28">
        <f t="shared" si="32"/>
        <v>0</v>
      </c>
      <c r="L79" s="28">
        <f t="shared" si="32"/>
        <v>0</v>
      </c>
      <c r="M79" s="28">
        <f t="shared" si="32"/>
        <v>0</v>
      </c>
      <c r="N79" s="28">
        <f t="shared" si="32"/>
        <v>0</v>
      </c>
      <c r="O79" s="28">
        <f>SUM(C79:N79)</f>
        <v>0</v>
      </c>
    </row>
    <row r="80" spans="1:15" s="10" customFormat="1" ht="11.4" hidden="1" customHeight="1" outlineLevel="1" x14ac:dyDescent="0.2">
      <c r="A80" s="57" t="s">
        <v>80</v>
      </c>
      <c r="B80" s="59"/>
      <c r="C80" s="59"/>
      <c r="D80" s="59"/>
      <c r="E80" s="59"/>
      <c r="F80" s="59"/>
      <c r="G80" s="59"/>
      <c r="H80" s="59"/>
      <c r="I80" s="59"/>
      <c r="J80" s="59"/>
      <c r="K80" s="59"/>
      <c r="L80" s="59"/>
      <c r="M80" s="59"/>
      <c r="N80" s="59"/>
      <c r="O80" s="59"/>
    </row>
    <row r="81" spans="1:15" s="9" customFormat="1" ht="11.4" hidden="1" customHeight="1" outlineLevel="1" x14ac:dyDescent="0.25">
      <c r="A81" s="9" t="s">
        <v>66</v>
      </c>
      <c r="B81" s="26"/>
      <c r="C81" s="28">
        <f t="shared" ref="C81:N81" si="33">C48</f>
        <v>0</v>
      </c>
      <c r="D81" s="28">
        <f t="shared" si="33"/>
        <v>0</v>
      </c>
      <c r="E81" s="28">
        <f t="shared" si="33"/>
        <v>0</v>
      </c>
      <c r="F81" s="28">
        <f t="shared" si="33"/>
        <v>0</v>
      </c>
      <c r="G81" s="28">
        <f t="shared" si="33"/>
        <v>0</v>
      </c>
      <c r="H81" s="28">
        <f t="shared" si="33"/>
        <v>0</v>
      </c>
      <c r="I81" s="28">
        <f t="shared" si="33"/>
        <v>0</v>
      </c>
      <c r="J81" s="28">
        <f t="shared" si="33"/>
        <v>0</v>
      </c>
      <c r="K81" s="28">
        <f t="shared" si="33"/>
        <v>0</v>
      </c>
      <c r="L81" s="28">
        <f t="shared" si="33"/>
        <v>0</v>
      </c>
      <c r="M81" s="28">
        <f t="shared" si="33"/>
        <v>0</v>
      </c>
      <c r="N81" s="28">
        <f t="shared" si="33"/>
        <v>0</v>
      </c>
      <c r="O81" s="28">
        <f>SUM(C81:N81)</f>
        <v>0</v>
      </c>
    </row>
    <row r="82" spans="1:15" s="9" customFormat="1" ht="11.4" hidden="1" customHeight="1" outlineLevel="1" x14ac:dyDescent="0.25">
      <c r="A82" s="9" t="s">
        <v>67</v>
      </c>
      <c r="B82" s="26"/>
      <c r="C82" s="28">
        <f t="shared" ref="C82:N82" si="34">C49</f>
        <v>0</v>
      </c>
      <c r="D82" s="28">
        <f t="shared" si="34"/>
        <v>0</v>
      </c>
      <c r="E82" s="28">
        <f t="shared" si="34"/>
        <v>0</v>
      </c>
      <c r="F82" s="28">
        <f t="shared" si="34"/>
        <v>0</v>
      </c>
      <c r="G82" s="28">
        <f t="shared" si="34"/>
        <v>0</v>
      </c>
      <c r="H82" s="28">
        <f t="shared" si="34"/>
        <v>0</v>
      </c>
      <c r="I82" s="28">
        <f t="shared" si="34"/>
        <v>0</v>
      </c>
      <c r="J82" s="28">
        <f t="shared" si="34"/>
        <v>0</v>
      </c>
      <c r="K82" s="28">
        <f t="shared" si="34"/>
        <v>0</v>
      </c>
      <c r="L82" s="28">
        <f t="shared" si="34"/>
        <v>0</v>
      </c>
      <c r="M82" s="28">
        <f t="shared" si="34"/>
        <v>0</v>
      </c>
      <c r="N82" s="28">
        <f t="shared" si="34"/>
        <v>0</v>
      </c>
      <c r="O82" s="28">
        <f>SUM(C82:N82)</f>
        <v>0</v>
      </c>
    </row>
    <row r="83" spans="1:15" s="9" customFormat="1" ht="11.4" hidden="1" customHeight="1" outlineLevel="1" x14ac:dyDescent="0.25">
      <c r="A83" s="9" t="s">
        <v>77</v>
      </c>
      <c r="B83" s="26"/>
      <c r="C83" s="28">
        <f t="shared" ref="C83:N83" si="35">C53</f>
        <v>0</v>
      </c>
      <c r="D83" s="28">
        <f t="shared" si="35"/>
        <v>0</v>
      </c>
      <c r="E83" s="28">
        <f t="shared" si="35"/>
        <v>0</v>
      </c>
      <c r="F83" s="28">
        <f t="shared" si="35"/>
        <v>0</v>
      </c>
      <c r="G83" s="28">
        <f t="shared" si="35"/>
        <v>0</v>
      </c>
      <c r="H83" s="28">
        <f t="shared" si="35"/>
        <v>0</v>
      </c>
      <c r="I83" s="28">
        <f t="shared" si="35"/>
        <v>0</v>
      </c>
      <c r="J83" s="28">
        <f t="shared" si="35"/>
        <v>0</v>
      </c>
      <c r="K83" s="28">
        <f t="shared" si="35"/>
        <v>0</v>
      </c>
      <c r="L83" s="28">
        <f t="shared" si="35"/>
        <v>0</v>
      </c>
      <c r="M83" s="28">
        <f t="shared" si="35"/>
        <v>0</v>
      </c>
      <c r="N83" s="28">
        <f t="shared" si="35"/>
        <v>0</v>
      </c>
      <c r="O83" s="28">
        <f>SUM(C83:N83)</f>
        <v>0</v>
      </c>
    </row>
    <row r="84" spans="1:15" collapsed="1" x14ac:dyDescent="0.2"/>
  </sheetData>
  <sheetProtection password="C963" sheet="1" objects="1" scenarios="1" selectLockedCells="1"/>
  <mergeCells count="19">
    <mergeCell ref="C9:D9"/>
    <mergeCell ref="A10:O10"/>
    <mergeCell ref="C7:D7"/>
    <mergeCell ref="F7:G7"/>
    <mergeCell ref="H7:I7"/>
    <mergeCell ref="J7:K7"/>
    <mergeCell ref="M7:O7"/>
    <mergeCell ref="C8:D8"/>
    <mergeCell ref="F8:G8"/>
    <mergeCell ref="H8:I8"/>
    <mergeCell ref="J8:K8"/>
    <mergeCell ref="M8:O8"/>
    <mergeCell ref="C5:D5"/>
    <mergeCell ref="M5:O5"/>
    <mergeCell ref="C6:D6"/>
    <mergeCell ref="F6:G6"/>
    <mergeCell ref="H6:I6"/>
    <mergeCell ref="J6:K6"/>
    <mergeCell ref="M6:O6"/>
  </mergeCells>
  <dataValidations count="1">
    <dataValidation type="list" allowBlank="1" showInputMessage="1" showErrorMessage="1" sqref="C8:D8" xr:uid="{00000000-0002-0000-0E00-000000000000}">
      <formula1>Geschlecht</formula1>
    </dataValidation>
  </dataValidations>
  <printOptions horizontalCentered="1"/>
  <pageMargins left="0.19685039370078741" right="0.19685039370078741" top="0.19685039370078741" bottom="0.6692913385826772" header="0.51181102362204722" footer="0.51181102362204722"/>
  <pageSetup paperSize="9" scale="73" orientation="landscape" r:id="rId1"/>
  <headerFooter>
    <oddFooter>&amp;L&amp;"Arial,Standard"Dies ist eine Vorlage der FI-Partner GmbH. Haben Sie noch Fragen? Wir helfen Ihnen gerne weiter. Kontaktieren Sie uns:
info@fi-partner.ch / Tel. +41 44 501 77 20</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7">
    <pageSetUpPr fitToPage="1"/>
  </sheetPr>
  <dimension ref="A1:O84"/>
  <sheetViews>
    <sheetView zoomScaleNormal="100" workbookViewId="0">
      <selection activeCell="C6" sqref="C6:D6"/>
    </sheetView>
  </sheetViews>
  <sheetFormatPr baseColWidth="10" defaultRowHeight="12.6" outlineLevelRow="1" x14ac:dyDescent="0.2"/>
  <cols>
    <col min="1" max="1" width="12.1796875" customWidth="1"/>
    <col min="2" max="2" width="6.1796875" customWidth="1"/>
    <col min="3" max="14" width="8.1796875" style="1" customWidth="1"/>
    <col min="15" max="15" width="9.1796875" style="1" customWidth="1"/>
  </cols>
  <sheetData>
    <row r="1" spans="1:15" ht="15.6" x14ac:dyDescent="0.3">
      <c r="A1" s="3" t="str">
        <f>'Total Firma'!A1</f>
        <v>Musterbeispiel GmbH</v>
      </c>
      <c r="B1" s="3"/>
      <c r="C1" s="82"/>
      <c r="D1"/>
      <c r="E1" s="4"/>
      <c r="F1" s="5"/>
      <c r="G1" s="4"/>
      <c r="H1"/>
      <c r="I1"/>
      <c r="J1"/>
      <c r="K1"/>
      <c r="L1"/>
      <c r="M1"/>
      <c r="N1"/>
      <c r="O1"/>
    </row>
    <row r="2" spans="1:15" s="2" customFormat="1" ht="15" x14ac:dyDescent="0.25">
      <c r="A2" s="6" t="str">
        <f>'Total Firma'!A2</f>
        <v>Beispielstrasse 1</v>
      </c>
      <c r="B2" s="6"/>
      <c r="C2" s="17"/>
      <c r="E2" s="18"/>
      <c r="F2" s="19"/>
      <c r="G2" s="18"/>
    </row>
    <row r="3" spans="1:15" s="2" customFormat="1" ht="15" x14ac:dyDescent="0.25">
      <c r="A3" s="6" t="str">
        <f>'Total Firma'!A3</f>
        <v>3000 Bern</v>
      </c>
      <c r="B3" s="6"/>
      <c r="C3" s="17"/>
      <c r="E3" s="18"/>
      <c r="F3" s="19"/>
      <c r="G3" s="18"/>
    </row>
    <row r="4" spans="1:15" s="7" customFormat="1" ht="13.2" x14ac:dyDescent="0.25">
      <c r="C4" s="81"/>
      <c r="D4" s="23"/>
      <c r="E4" s="15"/>
      <c r="F4" s="16"/>
      <c r="G4" s="15"/>
    </row>
    <row r="5" spans="1:15" s="7" customFormat="1" ht="13.2" x14ac:dyDescent="0.25">
      <c r="A5" s="7" t="s">
        <v>0</v>
      </c>
      <c r="C5" s="126">
        <f ca="1">'Total Firma'!G3</f>
        <v>44338</v>
      </c>
      <c r="D5" s="126"/>
      <c r="E5" s="24"/>
      <c r="F5" s="46" t="s">
        <v>14</v>
      </c>
      <c r="M5" s="127"/>
      <c r="N5" s="127"/>
      <c r="O5" s="127"/>
    </row>
    <row r="6" spans="1:15" s="7" customFormat="1" ht="13.2" x14ac:dyDescent="0.25">
      <c r="A6" s="7" t="s">
        <v>12</v>
      </c>
      <c r="C6" s="130"/>
      <c r="D6" s="130"/>
      <c r="E6" s="24"/>
      <c r="F6" s="128"/>
      <c r="G6" s="128"/>
      <c r="H6" s="128"/>
      <c r="I6" s="128"/>
      <c r="J6" s="128"/>
      <c r="K6" s="128"/>
      <c r="M6" s="127"/>
      <c r="N6" s="127"/>
      <c r="O6" s="127"/>
    </row>
    <row r="7" spans="1:15" s="7" customFormat="1" ht="13.2" x14ac:dyDescent="0.25">
      <c r="A7" s="7" t="s">
        <v>13</v>
      </c>
      <c r="C7" s="130"/>
      <c r="D7" s="130"/>
      <c r="E7" s="24"/>
      <c r="F7" s="128"/>
      <c r="G7" s="128"/>
      <c r="H7" s="128"/>
      <c r="I7" s="128"/>
      <c r="J7" s="128"/>
      <c r="K7" s="128"/>
      <c r="M7" s="127"/>
      <c r="N7" s="127"/>
      <c r="O7" s="127"/>
    </row>
    <row r="8" spans="1:15" s="7" customFormat="1" ht="13.2" x14ac:dyDescent="0.25">
      <c r="A8" s="7" t="s">
        <v>29</v>
      </c>
      <c r="C8" s="130"/>
      <c r="D8" s="130"/>
      <c r="E8" s="15"/>
      <c r="F8" s="128"/>
      <c r="G8" s="128"/>
      <c r="H8" s="128"/>
      <c r="I8" s="128"/>
      <c r="J8" s="128"/>
      <c r="K8" s="128"/>
      <c r="M8" s="127"/>
      <c r="N8" s="127"/>
      <c r="O8" s="127"/>
    </row>
    <row r="9" spans="1:15" s="7" customFormat="1" ht="13.2" x14ac:dyDescent="0.25">
      <c r="C9" s="131"/>
      <c r="D9" s="131"/>
      <c r="E9" s="15"/>
      <c r="F9" s="16"/>
      <c r="G9" s="15"/>
      <c r="M9" s="83"/>
      <c r="N9" s="83"/>
      <c r="O9" s="83"/>
    </row>
    <row r="10" spans="1:15" ht="18" x14ac:dyDescent="0.35">
      <c r="A10" s="129">
        <f>'Total Firma'!A10:O10</f>
        <v>44196</v>
      </c>
      <c r="B10" s="129"/>
      <c r="C10" s="129"/>
      <c r="D10" s="129"/>
      <c r="E10" s="129"/>
      <c r="F10" s="129"/>
      <c r="G10" s="129"/>
      <c r="H10" s="129"/>
      <c r="I10" s="129"/>
      <c r="J10" s="129"/>
      <c r="K10" s="129"/>
      <c r="L10" s="129"/>
      <c r="M10" s="129"/>
      <c r="N10" s="129"/>
      <c r="O10" s="129"/>
    </row>
    <row r="11" spans="1:15" s="10" customFormat="1" ht="11.4" customHeight="1" x14ac:dyDescent="0.2"/>
    <row r="12" spans="1:15" s="11" customFormat="1" ht="11.4" customHeight="1" x14ac:dyDescent="0.25">
      <c r="A12" s="9" t="s">
        <v>86</v>
      </c>
      <c r="B12" s="9" t="str">
        <f ca="1">RIGHT(CELL("Dateiname",A66),LEN(CELL("Dateiname",A66))-FIND("]",CELL("Dateiname",A66)))</f>
        <v>SL 13</v>
      </c>
      <c r="C12" s="9"/>
      <c r="D12" s="9"/>
      <c r="E12" s="9"/>
      <c r="F12" s="9"/>
      <c r="G12" s="9"/>
      <c r="H12" s="9"/>
      <c r="I12" s="9"/>
      <c r="J12" s="9"/>
      <c r="K12" s="9"/>
      <c r="L12" s="9"/>
      <c r="M12" s="9"/>
      <c r="N12" s="9"/>
      <c r="O12" s="9"/>
    </row>
    <row r="13" spans="1:15" s="10" customFormat="1" ht="6" customHeight="1" x14ac:dyDescent="0.2">
      <c r="C13" s="8"/>
      <c r="D13" s="8"/>
      <c r="E13" s="8"/>
      <c r="F13" s="8"/>
      <c r="G13" s="8"/>
      <c r="H13" s="8"/>
      <c r="I13" s="8"/>
      <c r="J13" s="8"/>
      <c r="K13" s="8"/>
      <c r="L13" s="8"/>
      <c r="M13" s="8"/>
      <c r="N13" s="8"/>
      <c r="O13" s="8"/>
    </row>
    <row r="14" spans="1:15" s="11" customFormat="1" ht="11.4" customHeight="1" x14ac:dyDescent="0.25">
      <c r="A14" s="9" t="s">
        <v>3</v>
      </c>
      <c r="B14" s="61">
        <f>C14-1</f>
        <v>44195</v>
      </c>
      <c r="C14" s="50">
        <f>'Total Firma'!A10</f>
        <v>44196</v>
      </c>
      <c r="D14" s="50">
        <f>EDATE(C14,1)</f>
        <v>44227</v>
      </c>
      <c r="E14" s="50">
        <f t="shared" ref="E14:N14" si="0">EDATE(D14,1)</f>
        <v>44255</v>
      </c>
      <c r="F14" s="50">
        <f t="shared" si="0"/>
        <v>44286</v>
      </c>
      <c r="G14" s="50">
        <f t="shared" si="0"/>
        <v>44316</v>
      </c>
      <c r="H14" s="50">
        <f t="shared" si="0"/>
        <v>44347</v>
      </c>
      <c r="I14" s="50">
        <f t="shared" si="0"/>
        <v>44377</v>
      </c>
      <c r="J14" s="50">
        <f t="shared" si="0"/>
        <v>44408</v>
      </c>
      <c r="K14" s="50">
        <f t="shared" si="0"/>
        <v>44439</v>
      </c>
      <c r="L14" s="50">
        <f t="shared" si="0"/>
        <v>44469</v>
      </c>
      <c r="M14" s="50">
        <f t="shared" si="0"/>
        <v>44500</v>
      </c>
      <c r="N14" s="50">
        <f t="shared" si="0"/>
        <v>44530</v>
      </c>
      <c r="O14" s="50" t="s">
        <v>2</v>
      </c>
    </row>
    <row r="15" spans="1:15" s="10" customFormat="1" ht="6" customHeight="1" x14ac:dyDescent="0.2">
      <c r="C15" s="8"/>
      <c r="D15" s="8"/>
      <c r="E15" s="8"/>
      <c r="F15" s="8"/>
      <c r="G15" s="8"/>
      <c r="H15" s="8"/>
      <c r="I15" s="8"/>
      <c r="J15" s="8"/>
      <c r="K15" s="8"/>
      <c r="L15" s="8"/>
      <c r="M15" s="8"/>
      <c r="N15" s="8"/>
      <c r="O15" s="8"/>
    </row>
    <row r="16" spans="1:15" s="10" customFormat="1" ht="11.4" hidden="1" customHeight="1" x14ac:dyDescent="0.2">
      <c r="A16" s="10" t="s">
        <v>69</v>
      </c>
      <c r="B16" s="84">
        <f>DATEDIF($C$7,B14,"M")/12</f>
        <v>120.91666666666667</v>
      </c>
      <c r="C16" s="84">
        <f t="shared" ref="C16:N16" si="1">DATEDIF($C$7,C14,"M")/12</f>
        <v>121</v>
      </c>
      <c r="D16" s="84">
        <f t="shared" si="1"/>
        <v>121.08333333333333</v>
      </c>
      <c r="E16" s="84">
        <f t="shared" si="1"/>
        <v>121.16666666666667</v>
      </c>
      <c r="F16" s="84">
        <f t="shared" si="1"/>
        <v>121.25</v>
      </c>
      <c r="G16" s="84">
        <f t="shared" si="1"/>
        <v>121.33333333333333</v>
      </c>
      <c r="H16" s="84">
        <f t="shared" si="1"/>
        <v>121.41666666666667</v>
      </c>
      <c r="I16" s="84">
        <f t="shared" si="1"/>
        <v>121.5</v>
      </c>
      <c r="J16" s="84">
        <f t="shared" si="1"/>
        <v>121.58333333333333</v>
      </c>
      <c r="K16" s="84">
        <f t="shared" si="1"/>
        <v>121.66666666666667</v>
      </c>
      <c r="L16" s="84">
        <f t="shared" si="1"/>
        <v>121.75</v>
      </c>
      <c r="M16" s="84">
        <f t="shared" si="1"/>
        <v>121.83333333333333</v>
      </c>
      <c r="N16" s="84">
        <f t="shared" si="1"/>
        <v>121.91666666666667</v>
      </c>
      <c r="O16" s="55"/>
    </row>
    <row r="17" spans="1:15" s="10" customFormat="1" ht="6" hidden="1" customHeight="1" x14ac:dyDescent="0.2">
      <c r="C17" s="8"/>
      <c r="D17" s="8"/>
      <c r="E17" s="8"/>
      <c r="F17" s="8"/>
      <c r="G17" s="8"/>
      <c r="H17" s="8"/>
      <c r="I17" s="8"/>
      <c r="J17" s="8"/>
      <c r="K17" s="8"/>
      <c r="L17" s="8"/>
      <c r="M17" s="8"/>
      <c r="N17" s="8"/>
      <c r="O17" s="8"/>
    </row>
    <row r="18" spans="1:15" s="10" customFormat="1" ht="11.4" hidden="1" customHeight="1" x14ac:dyDescent="0.2">
      <c r="A18" s="10" t="s">
        <v>79</v>
      </c>
      <c r="B18" s="85"/>
      <c r="C18" s="85">
        <f>IF(C$41&gt;0,1,0)</f>
        <v>0</v>
      </c>
      <c r="D18" s="85">
        <f t="shared" ref="D18:N18" si="2">IF(D$41&gt;0,1,0)</f>
        <v>0</v>
      </c>
      <c r="E18" s="85">
        <f t="shared" si="2"/>
        <v>0</v>
      </c>
      <c r="F18" s="85">
        <f t="shared" si="2"/>
        <v>0</v>
      </c>
      <c r="G18" s="85">
        <f t="shared" si="2"/>
        <v>0</v>
      </c>
      <c r="H18" s="85">
        <f t="shared" si="2"/>
        <v>0</v>
      </c>
      <c r="I18" s="85">
        <f t="shared" si="2"/>
        <v>0</v>
      </c>
      <c r="J18" s="85">
        <f t="shared" si="2"/>
        <v>0</v>
      </c>
      <c r="K18" s="85">
        <f t="shared" si="2"/>
        <v>0</v>
      </c>
      <c r="L18" s="85">
        <f t="shared" si="2"/>
        <v>0</v>
      </c>
      <c r="M18" s="85">
        <f t="shared" si="2"/>
        <v>0</v>
      </c>
      <c r="N18" s="85">
        <f t="shared" si="2"/>
        <v>0</v>
      </c>
      <c r="O18" s="27">
        <f>SUM(C18:N18)</f>
        <v>0</v>
      </c>
    </row>
    <row r="19" spans="1:15" s="10" customFormat="1" ht="11.4" hidden="1" customHeight="1" x14ac:dyDescent="0.2">
      <c r="A19" s="10" t="s">
        <v>74</v>
      </c>
      <c r="B19" s="85"/>
      <c r="C19" s="85">
        <f t="shared" ref="C19:N19" si="3">IF(C$47&gt;0,1,0)</f>
        <v>0</v>
      </c>
      <c r="D19" s="85">
        <f t="shared" si="3"/>
        <v>0</v>
      </c>
      <c r="E19" s="85">
        <f t="shared" si="3"/>
        <v>0</v>
      </c>
      <c r="F19" s="85">
        <f t="shared" si="3"/>
        <v>0</v>
      </c>
      <c r="G19" s="85">
        <f t="shared" si="3"/>
        <v>0</v>
      </c>
      <c r="H19" s="85">
        <f t="shared" si="3"/>
        <v>0</v>
      </c>
      <c r="I19" s="85">
        <f t="shared" si="3"/>
        <v>0</v>
      </c>
      <c r="J19" s="85">
        <f t="shared" si="3"/>
        <v>0</v>
      </c>
      <c r="K19" s="85">
        <f t="shared" si="3"/>
        <v>0</v>
      </c>
      <c r="L19" s="85">
        <f t="shared" si="3"/>
        <v>0</v>
      </c>
      <c r="M19" s="85">
        <f t="shared" si="3"/>
        <v>0</v>
      </c>
      <c r="N19" s="85">
        <f t="shared" si="3"/>
        <v>0</v>
      </c>
      <c r="O19" s="27">
        <f>SUM(C19:N19)</f>
        <v>0</v>
      </c>
    </row>
    <row r="20" spans="1:15" s="10" customFormat="1" ht="11.4" hidden="1" customHeight="1" x14ac:dyDescent="0.2">
      <c r="A20" s="10" t="s">
        <v>145</v>
      </c>
      <c r="B20" s="85"/>
      <c r="C20" s="85">
        <f>IF(C$16&gt;=IF($C$8="W",'Total Firma'!$G$7,'Total Firma'!$G$8),1,0)</f>
        <v>1</v>
      </c>
      <c r="D20" s="85">
        <f>IF(D$16&gt;=IF($C$8="W",'Total Firma'!$G$7,'Total Firma'!$G$8),1,0)</f>
        <v>1</v>
      </c>
      <c r="E20" s="85">
        <f>IF(E$16&gt;=IF($C$8="W",'Total Firma'!$G$7,'Total Firma'!$G$8),1,0)</f>
        <v>1</v>
      </c>
      <c r="F20" s="85">
        <f>IF(F$16&gt;=IF($C$8="W",'Total Firma'!$G$7,'Total Firma'!$G$8),1,0)</f>
        <v>1</v>
      </c>
      <c r="G20" s="85">
        <f>IF(G$16&gt;=IF($C$8="W",'Total Firma'!$G$7,'Total Firma'!$G$8),1,0)</f>
        <v>1</v>
      </c>
      <c r="H20" s="85">
        <f>IF(H$16&gt;=IF($C$8="W",'Total Firma'!$G$7,'Total Firma'!$G$8),1,0)</f>
        <v>1</v>
      </c>
      <c r="I20" s="85">
        <f>IF(I$16&gt;=IF($C$8="W",'Total Firma'!$G$7,'Total Firma'!$G$8),1,0)</f>
        <v>1</v>
      </c>
      <c r="J20" s="85">
        <f>IF(J$16&gt;=IF($C$8="W",'Total Firma'!$G$7,'Total Firma'!$G$8),1,0)</f>
        <v>1</v>
      </c>
      <c r="K20" s="85">
        <f>IF(K$16&gt;=IF($C$8="W",'Total Firma'!$G$7,'Total Firma'!$G$8),1,0)</f>
        <v>1</v>
      </c>
      <c r="L20" s="85">
        <f>IF(L$16&gt;=IF($C$8="W",'Total Firma'!$G$7,'Total Firma'!$G$8),1,0)</f>
        <v>1</v>
      </c>
      <c r="M20" s="85">
        <f>IF(M$16&gt;=IF($C$8="W",'Total Firma'!$G$7,'Total Firma'!$G$8),1,0)</f>
        <v>1</v>
      </c>
      <c r="N20" s="85">
        <f>IF(N$16&gt;=IF($C$8="W",'Total Firma'!$G$7,'Total Firma'!$G$8),1,0)</f>
        <v>1</v>
      </c>
      <c r="O20" s="27">
        <f>SUM(C20:N20)</f>
        <v>12</v>
      </c>
    </row>
    <row r="21" spans="1:15" s="10" customFormat="1" ht="6" hidden="1" customHeight="1" x14ac:dyDescent="0.2">
      <c r="C21" s="8"/>
      <c r="D21" s="8"/>
      <c r="E21" s="8"/>
      <c r="F21" s="8"/>
      <c r="G21" s="8"/>
      <c r="H21" s="8"/>
      <c r="I21" s="8"/>
      <c r="J21" s="8"/>
      <c r="K21" s="8"/>
      <c r="L21" s="8"/>
      <c r="M21" s="8"/>
      <c r="N21" s="8"/>
      <c r="O21" s="22"/>
    </row>
    <row r="22" spans="1:15" s="86" customFormat="1" ht="11.4" customHeight="1" x14ac:dyDescent="0.25">
      <c r="A22" s="86" t="s">
        <v>23</v>
      </c>
      <c r="B22" s="61"/>
      <c r="C22" s="30">
        <v>0</v>
      </c>
      <c r="D22" s="30">
        <v>0</v>
      </c>
      <c r="E22" s="30">
        <v>0</v>
      </c>
      <c r="F22" s="30">
        <v>0</v>
      </c>
      <c r="G22" s="30">
        <v>0</v>
      </c>
      <c r="H22" s="30">
        <v>0</v>
      </c>
      <c r="I22" s="30">
        <v>0</v>
      </c>
      <c r="J22" s="30">
        <v>0</v>
      </c>
      <c r="K22" s="30">
        <v>0</v>
      </c>
      <c r="L22" s="30">
        <v>0</v>
      </c>
      <c r="M22" s="30">
        <v>0</v>
      </c>
      <c r="N22" s="30">
        <v>0</v>
      </c>
      <c r="O22" s="42">
        <f>SUM(C22:N22)</f>
        <v>0</v>
      </c>
    </row>
    <row r="23" spans="1:15" s="86" customFormat="1" ht="11.4" customHeight="1" x14ac:dyDescent="0.25">
      <c r="A23" s="86" t="s">
        <v>99</v>
      </c>
      <c r="B23" s="61"/>
      <c r="C23" s="30">
        <v>0</v>
      </c>
      <c r="D23" s="30">
        <v>0</v>
      </c>
      <c r="E23" s="30">
        <v>0</v>
      </c>
      <c r="F23" s="30">
        <v>0</v>
      </c>
      <c r="G23" s="30">
        <v>0</v>
      </c>
      <c r="H23" s="30">
        <v>0</v>
      </c>
      <c r="I23" s="30">
        <v>0</v>
      </c>
      <c r="J23" s="30">
        <v>0</v>
      </c>
      <c r="K23" s="30">
        <v>0</v>
      </c>
      <c r="L23" s="30">
        <v>0</v>
      </c>
      <c r="M23" s="30">
        <v>0</v>
      </c>
      <c r="N23" s="30">
        <v>0</v>
      </c>
      <c r="O23" s="42">
        <f>SUM(C23:N23)</f>
        <v>0</v>
      </c>
    </row>
    <row r="24" spans="1:15" s="10" customFormat="1" ht="11.4" customHeight="1" x14ac:dyDescent="0.25">
      <c r="A24" s="10" t="s">
        <v>36</v>
      </c>
      <c r="B24" s="61"/>
      <c r="C24" s="30">
        <v>0</v>
      </c>
      <c r="D24" s="30">
        <v>0</v>
      </c>
      <c r="E24" s="30">
        <v>0</v>
      </c>
      <c r="F24" s="30">
        <v>0</v>
      </c>
      <c r="G24" s="30">
        <v>0</v>
      </c>
      <c r="H24" s="30">
        <v>0</v>
      </c>
      <c r="I24" s="30">
        <v>0</v>
      </c>
      <c r="J24" s="30">
        <v>0</v>
      </c>
      <c r="K24" s="30">
        <v>0</v>
      </c>
      <c r="L24" s="30">
        <v>0</v>
      </c>
      <c r="M24" s="30">
        <v>0</v>
      </c>
      <c r="N24" s="30">
        <v>0</v>
      </c>
      <c r="O24" s="25">
        <f>SUM(C24:N24)</f>
        <v>0</v>
      </c>
    </row>
    <row r="25" spans="1:15" s="86" customFormat="1" ht="11.4" customHeight="1" x14ac:dyDescent="0.2">
      <c r="A25" s="86" t="s">
        <v>26</v>
      </c>
      <c r="B25" s="43">
        <f>'Total Firma'!D7</f>
        <v>0</v>
      </c>
      <c r="C25" s="42">
        <f>ROUND(SUM(ROUND(SUM(C22*C23)*2,1)/2,C24)*$B25*2,1)/2</f>
        <v>0</v>
      </c>
      <c r="D25" s="42">
        <f t="shared" ref="D25:N25" si="4">ROUND(SUM(ROUND(SUM(D22*D23)*2,1)/2,D24)*$B25*2,1)/2</f>
        <v>0</v>
      </c>
      <c r="E25" s="42">
        <f t="shared" si="4"/>
        <v>0</v>
      </c>
      <c r="F25" s="42">
        <f t="shared" si="4"/>
        <v>0</v>
      </c>
      <c r="G25" s="42">
        <f t="shared" si="4"/>
        <v>0</v>
      </c>
      <c r="H25" s="42">
        <f t="shared" si="4"/>
        <v>0</v>
      </c>
      <c r="I25" s="42">
        <f t="shared" si="4"/>
        <v>0</v>
      </c>
      <c r="J25" s="42">
        <f t="shared" si="4"/>
        <v>0</v>
      </c>
      <c r="K25" s="42">
        <f t="shared" si="4"/>
        <v>0</v>
      </c>
      <c r="L25" s="42">
        <f t="shared" si="4"/>
        <v>0</v>
      </c>
      <c r="M25" s="42">
        <f t="shared" si="4"/>
        <v>0</v>
      </c>
      <c r="N25" s="42">
        <f t="shared" si="4"/>
        <v>0</v>
      </c>
      <c r="O25" s="42">
        <f>SUM(C25:N25)</f>
        <v>0</v>
      </c>
    </row>
    <row r="26" spans="1:15" s="9" customFormat="1" ht="11.4" customHeight="1" x14ac:dyDescent="0.25">
      <c r="A26" s="9" t="s">
        <v>25</v>
      </c>
      <c r="B26" s="61"/>
      <c r="C26" s="28">
        <f t="shared" ref="C26:N26" si="5">SUM(ROUND(SUM(C22*C23)*2,1)/2,C24,C25)</f>
        <v>0</v>
      </c>
      <c r="D26" s="28">
        <f t="shared" si="5"/>
        <v>0</v>
      </c>
      <c r="E26" s="28">
        <f t="shared" si="5"/>
        <v>0</v>
      </c>
      <c r="F26" s="28">
        <f t="shared" si="5"/>
        <v>0</v>
      </c>
      <c r="G26" s="28">
        <f t="shared" si="5"/>
        <v>0</v>
      </c>
      <c r="H26" s="28">
        <f t="shared" si="5"/>
        <v>0</v>
      </c>
      <c r="I26" s="28">
        <f t="shared" si="5"/>
        <v>0</v>
      </c>
      <c r="J26" s="28">
        <f t="shared" si="5"/>
        <v>0</v>
      </c>
      <c r="K26" s="28">
        <f t="shared" si="5"/>
        <v>0</v>
      </c>
      <c r="L26" s="28">
        <f t="shared" si="5"/>
        <v>0</v>
      </c>
      <c r="M26" s="28">
        <f t="shared" si="5"/>
        <v>0</v>
      </c>
      <c r="N26" s="28">
        <f t="shared" si="5"/>
        <v>0</v>
      </c>
      <c r="O26" s="28">
        <f>SUM(C26:N26)</f>
        <v>0</v>
      </c>
    </row>
    <row r="27" spans="1:15" s="10" customFormat="1" ht="6" customHeight="1" x14ac:dyDescent="0.2">
      <c r="B27" s="26"/>
      <c r="C27" s="27"/>
      <c r="D27" s="27"/>
      <c r="E27" s="27"/>
      <c r="F27" s="27"/>
      <c r="G27" s="27"/>
      <c r="H27" s="27"/>
      <c r="I27" s="27"/>
      <c r="J27" s="27"/>
      <c r="K27" s="27"/>
      <c r="L27" s="27"/>
      <c r="M27" s="27"/>
      <c r="N27" s="27"/>
      <c r="O27" s="25"/>
    </row>
    <row r="28" spans="1:15" s="10" customFormat="1" ht="11.4" customHeight="1" x14ac:dyDescent="0.2">
      <c r="A28" s="10" t="s">
        <v>73</v>
      </c>
      <c r="B28" s="26"/>
      <c r="C28" s="30">
        <v>0</v>
      </c>
      <c r="D28" s="30">
        <v>0</v>
      </c>
      <c r="E28" s="30">
        <v>0</v>
      </c>
      <c r="F28" s="30">
        <v>0</v>
      </c>
      <c r="G28" s="30">
        <v>0</v>
      </c>
      <c r="H28" s="30">
        <v>0</v>
      </c>
      <c r="I28" s="30">
        <v>0</v>
      </c>
      <c r="J28" s="30">
        <v>0</v>
      </c>
      <c r="K28" s="30">
        <v>0</v>
      </c>
      <c r="L28" s="30">
        <v>0</v>
      </c>
      <c r="M28" s="30">
        <v>0</v>
      </c>
      <c r="N28" s="30">
        <v>0</v>
      </c>
      <c r="O28" s="25">
        <f>SUM(C28:N28)</f>
        <v>0</v>
      </c>
    </row>
    <row r="29" spans="1:15" s="9" customFormat="1" ht="11.4" customHeight="1" x14ac:dyDescent="0.25">
      <c r="A29" s="9" t="s">
        <v>28</v>
      </c>
      <c r="B29" s="26"/>
      <c r="C29" s="28">
        <f t="shared" ref="C29:N29" si="6">SUM(C26:C28)</f>
        <v>0</v>
      </c>
      <c r="D29" s="28">
        <f t="shared" si="6"/>
        <v>0</v>
      </c>
      <c r="E29" s="28">
        <f t="shared" si="6"/>
        <v>0</v>
      </c>
      <c r="F29" s="28">
        <f t="shared" si="6"/>
        <v>0</v>
      </c>
      <c r="G29" s="28">
        <f t="shared" si="6"/>
        <v>0</v>
      </c>
      <c r="H29" s="28">
        <f t="shared" si="6"/>
        <v>0</v>
      </c>
      <c r="I29" s="28">
        <f t="shared" si="6"/>
        <v>0</v>
      </c>
      <c r="J29" s="28">
        <f t="shared" si="6"/>
        <v>0</v>
      </c>
      <c r="K29" s="28">
        <f t="shared" si="6"/>
        <v>0</v>
      </c>
      <c r="L29" s="28">
        <f t="shared" si="6"/>
        <v>0</v>
      </c>
      <c r="M29" s="28">
        <f t="shared" si="6"/>
        <v>0</v>
      </c>
      <c r="N29" s="28">
        <f t="shared" si="6"/>
        <v>0</v>
      </c>
      <c r="O29" s="28">
        <f>SUM(C29:N29)</f>
        <v>0</v>
      </c>
    </row>
    <row r="30" spans="1:15" s="10" customFormat="1" ht="6" customHeight="1" x14ac:dyDescent="0.2">
      <c r="B30" s="26"/>
      <c r="C30" s="27"/>
      <c r="D30" s="27"/>
      <c r="E30" s="27"/>
      <c r="F30" s="27"/>
      <c r="G30" s="27"/>
      <c r="H30" s="27"/>
      <c r="I30" s="27"/>
      <c r="J30" s="27"/>
      <c r="K30" s="27"/>
      <c r="L30" s="27"/>
      <c r="M30" s="27"/>
      <c r="N30" s="27"/>
      <c r="O30" s="25"/>
    </row>
    <row r="31" spans="1:15" s="10" customFormat="1" ht="11.4" hidden="1" customHeight="1" x14ac:dyDescent="0.2">
      <c r="A31" s="10" t="s">
        <v>68</v>
      </c>
      <c r="B31" s="26"/>
      <c r="C31" s="25">
        <f t="shared" ref="C31:N31" si="7">IF($B$16&lt;17,C$29,0)</f>
        <v>0</v>
      </c>
      <c r="D31" s="25">
        <f t="shared" si="7"/>
        <v>0</v>
      </c>
      <c r="E31" s="25">
        <f t="shared" si="7"/>
        <v>0</v>
      </c>
      <c r="F31" s="25">
        <f t="shared" si="7"/>
        <v>0</v>
      </c>
      <c r="G31" s="25">
        <f t="shared" si="7"/>
        <v>0</v>
      </c>
      <c r="H31" s="25">
        <f t="shared" si="7"/>
        <v>0</v>
      </c>
      <c r="I31" s="25">
        <f t="shared" si="7"/>
        <v>0</v>
      </c>
      <c r="J31" s="25">
        <f t="shared" si="7"/>
        <v>0</v>
      </c>
      <c r="K31" s="25">
        <f t="shared" si="7"/>
        <v>0</v>
      </c>
      <c r="L31" s="25">
        <f t="shared" si="7"/>
        <v>0</v>
      </c>
      <c r="M31" s="25">
        <f t="shared" si="7"/>
        <v>0</v>
      </c>
      <c r="N31" s="25">
        <f t="shared" si="7"/>
        <v>0</v>
      </c>
      <c r="O31" s="25">
        <f>SUM(C32:N32)</f>
        <v>0</v>
      </c>
    </row>
    <row r="32" spans="1:15" s="10" customFormat="1" ht="11.4" hidden="1" customHeight="1" x14ac:dyDescent="0.2">
      <c r="A32" s="10" t="s">
        <v>70</v>
      </c>
      <c r="B32" s="26"/>
      <c r="C32" s="25">
        <f>IF(C$16&gt;=IF($C$8="W",'Total Firma'!$G$7,'Total Firma'!$G$8),C$29,0)</f>
        <v>0</v>
      </c>
      <c r="D32" s="25">
        <f>IF(D$16&gt;=IF($C$8="W",'Total Firma'!$G$7,'Total Firma'!$G$8),D$29,0)</f>
        <v>0</v>
      </c>
      <c r="E32" s="25">
        <f>IF(E$16&gt;=IF($C$8="W",'Total Firma'!$G$7,'Total Firma'!$G$8),E$29,0)</f>
        <v>0</v>
      </c>
      <c r="F32" s="25">
        <f>IF(F$16&gt;=IF($C$8="W",'Total Firma'!$G$7,'Total Firma'!$G$8),F$29,0)</f>
        <v>0</v>
      </c>
      <c r="G32" s="25">
        <f>IF(G$16&gt;=IF($C$8="W",'Total Firma'!$G$7,'Total Firma'!$G$8),G$29,0)</f>
        <v>0</v>
      </c>
      <c r="H32" s="25">
        <f>IF(H$16&gt;=IF($C$8="W",'Total Firma'!$G$7,'Total Firma'!$G$8),H$29,0)</f>
        <v>0</v>
      </c>
      <c r="I32" s="25">
        <f>IF(I$16&gt;=IF($C$8="W",'Total Firma'!$G$7,'Total Firma'!$G$8),I$29,0)</f>
        <v>0</v>
      </c>
      <c r="J32" s="25">
        <f>IF(J$16&gt;=IF($C$8="W",'Total Firma'!$G$7,'Total Firma'!$G$8),J$29,0)</f>
        <v>0</v>
      </c>
      <c r="K32" s="25">
        <f>IF(K$16&gt;=IF($C$8="W",'Total Firma'!$G$7,'Total Firma'!$G$8),K$29,0)</f>
        <v>0</v>
      </c>
      <c r="L32" s="25">
        <f>IF(L$16&gt;=IF($C$8="W",'Total Firma'!$G$7,'Total Firma'!$G$8),L$29,0)</f>
        <v>0</v>
      </c>
      <c r="M32" s="25">
        <f>IF(M$16&gt;=IF($C$8="W",'Total Firma'!$G$7,'Total Firma'!$G$8),M$29,0)</f>
        <v>0</v>
      </c>
      <c r="N32" s="25">
        <f>IF(N$16&gt;=IF($C$8="W",'Total Firma'!$G$7,'Total Firma'!$G$8),N$29,0)</f>
        <v>0</v>
      </c>
      <c r="O32" s="25">
        <f>SUM(C32:N32)</f>
        <v>0</v>
      </c>
    </row>
    <row r="33" spans="1:15" s="10" customFormat="1" ht="11.4" hidden="1" customHeight="1" x14ac:dyDescent="0.2">
      <c r="A33" s="10" t="s">
        <v>116</v>
      </c>
      <c r="B33" s="26"/>
      <c r="C33" s="25">
        <f>IF(C$16&gt;=IF($C$8="W",'Total Firma'!$N$7,'Total Firma'!$N$8),C$47,0)</f>
        <v>0</v>
      </c>
      <c r="D33" s="25">
        <f>IF(D$16&gt;=IF($C$8="W",'Total Firma'!$N$7,'Total Firma'!$N$8),D$47,0)</f>
        <v>0</v>
      </c>
      <c r="E33" s="25">
        <f>IF(E$16&gt;=IF($C$8="W",'Total Firma'!$N$7,'Total Firma'!$N$8),E$47,0)</f>
        <v>0</v>
      </c>
      <c r="F33" s="25">
        <f>IF(F$16&gt;=IF($C$8="W",'Total Firma'!$N$7,'Total Firma'!$N$8),F$47,0)</f>
        <v>0</v>
      </c>
      <c r="G33" s="25">
        <f>IF(G$16&gt;=IF($C$8="W",'Total Firma'!$N$7,'Total Firma'!$N$8),G$47,0)</f>
        <v>0</v>
      </c>
      <c r="H33" s="25">
        <f>IF(H$16&gt;=IF($C$8="W",'Total Firma'!$N$7,'Total Firma'!$N$8),H$47,0)</f>
        <v>0</v>
      </c>
      <c r="I33" s="25">
        <f>IF(I$16&gt;=IF($C$8="W",'Total Firma'!$N$7,'Total Firma'!$N$8),I$47,0)</f>
        <v>0</v>
      </c>
      <c r="J33" s="25">
        <f>IF(J$16&gt;=IF($C$8="W",'Total Firma'!$N$7,'Total Firma'!$N$8),J$47,0)</f>
        <v>0</v>
      </c>
      <c r="K33" s="25">
        <f>IF(K$16&gt;=IF($C$8="W",'Total Firma'!$N$7,'Total Firma'!$N$8),K$47,0)</f>
        <v>0</v>
      </c>
      <c r="L33" s="25">
        <f>IF(L$16&gt;=IF($C$8="W",'Total Firma'!$N$7,'Total Firma'!$N$8),L$47,0)</f>
        <v>0</v>
      </c>
      <c r="M33" s="25">
        <f>IF(M$16&gt;=IF($C$8="W",'Total Firma'!$N$7,'Total Firma'!$N$8),M$47,0)</f>
        <v>0</v>
      </c>
      <c r="N33" s="25">
        <f>IF(N$16&gt;=IF($C$8="W",'Total Firma'!$N$7,'Total Firma'!$N$8),N$47,0)</f>
        <v>0</v>
      </c>
      <c r="O33" s="25">
        <f>SUM(C33:N33)</f>
        <v>0</v>
      </c>
    </row>
    <row r="34" spans="1:15" s="10" customFormat="1" ht="5.25" hidden="1" customHeight="1" x14ac:dyDescent="0.2">
      <c r="B34" s="26"/>
      <c r="C34" s="27"/>
      <c r="D34" s="27"/>
      <c r="E34" s="27"/>
      <c r="F34" s="27"/>
      <c r="G34" s="27"/>
      <c r="H34" s="27"/>
      <c r="I34" s="27"/>
      <c r="J34" s="27"/>
      <c r="K34" s="27"/>
      <c r="L34" s="27"/>
      <c r="M34" s="27"/>
      <c r="N34" s="27"/>
      <c r="O34" s="25"/>
    </row>
    <row r="35" spans="1:15" s="10" customFormat="1" ht="11.4" hidden="1" customHeight="1" x14ac:dyDescent="0.2">
      <c r="A35" s="10" t="s">
        <v>148</v>
      </c>
      <c r="B35" s="26"/>
      <c r="C35" s="25">
        <f>IF(C20&gt;0,'Total Firma'!$F7+B37,0+B37)</f>
        <v>1400</v>
      </c>
      <c r="D35" s="25">
        <f>IF(D20&gt;0,'Total Firma'!$F7+C37,0+C37)</f>
        <v>2800</v>
      </c>
      <c r="E35" s="25">
        <f>IF(E20&gt;0,'Total Firma'!$F7+D37,0+D37)</f>
        <v>4200</v>
      </c>
      <c r="F35" s="25">
        <f>IF(F20&gt;0,'Total Firma'!$F7+E37,0+E37)</f>
        <v>5600</v>
      </c>
      <c r="G35" s="25">
        <f>IF(G20&gt;0,'Total Firma'!$F7+F37,0+F37)</f>
        <v>7000</v>
      </c>
      <c r="H35" s="25">
        <f>IF(H20&gt;0,'Total Firma'!$F7+G37,0+G37)</f>
        <v>8400</v>
      </c>
      <c r="I35" s="25">
        <f>IF(I20&gt;0,'Total Firma'!$F7+H37,0+H37)</f>
        <v>9800</v>
      </c>
      <c r="J35" s="25">
        <f>IF(J20&gt;0,'Total Firma'!$F7+I37,0+I37)</f>
        <v>11200</v>
      </c>
      <c r="K35" s="25">
        <f>IF(K20&gt;0,'Total Firma'!$F7+J37,0+J37)</f>
        <v>12600</v>
      </c>
      <c r="L35" s="25">
        <f>IF(L20&gt;0,'Total Firma'!$F7+K37,0+K37)</f>
        <v>14000</v>
      </c>
      <c r="M35" s="25">
        <f>IF(M20&gt;0,'Total Firma'!$F7+L37,0+L37)</f>
        <v>15400</v>
      </c>
      <c r="N35" s="25">
        <f>IF(N20&gt;0,'Total Firma'!$F7+M37,0+M37)</f>
        <v>16800</v>
      </c>
      <c r="O35" s="25">
        <f>SUM(C35:N35)</f>
        <v>109200</v>
      </c>
    </row>
    <row r="36" spans="1:15" s="10" customFormat="1" ht="11.4" hidden="1" customHeight="1" x14ac:dyDescent="0.2">
      <c r="A36" s="10" t="s">
        <v>147</v>
      </c>
      <c r="B36" s="26"/>
      <c r="C36" s="25">
        <f>IF(C32&gt;C35,C35*-1,C32*-1)</f>
        <v>0</v>
      </c>
      <c r="D36" s="25">
        <f t="shared" ref="D36:N36" si="8">IF(D32&gt;D35,D35*-1,D32*-1)</f>
        <v>0</v>
      </c>
      <c r="E36" s="25">
        <f t="shared" si="8"/>
        <v>0</v>
      </c>
      <c r="F36" s="25">
        <f t="shared" si="8"/>
        <v>0</v>
      </c>
      <c r="G36" s="25">
        <f t="shared" si="8"/>
        <v>0</v>
      </c>
      <c r="H36" s="25">
        <f t="shared" si="8"/>
        <v>0</v>
      </c>
      <c r="I36" s="25">
        <f t="shared" si="8"/>
        <v>0</v>
      </c>
      <c r="J36" s="25">
        <f t="shared" si="8"/>
        <v>0</v>
      </c>
      <c r="K36" s="25">
        <f t="shared" si="8"/>
        <v>0</v>
      </c>
      <c r="L36" s="25">
        <f t="shared" si="8"/>
        <v>0</v>
      </c>
      <c r="M36" s="25">
        <f t="shared" si="8"/>
        <v>0</v>
      </c>
      <c r="N36" s="25">
        <f t="shared" si="8"/>
        <v>0</v>
      </c>
      <c r="O36" s="25">
        <f>SUM(C36:N36)</f>
        <v>0</v>
      </c>
    </row>
    <row r="37" spans="1:15" s="10" customFormat="1" ht="11.4" hidden="1" customHeight="1" x14ac:dyDescent="0.2">
      <c r="A37" s="10" t="s">
        <v>146</v>
      </c>
      <c r="B37" s="26"/>
      <c r="C37" s="25">
        <f t="shared" ref="C37:G37" si="9">SUM(C35:C36)</f>
        <v>1400</v>
      </c>
      <c r="D37" s="25">
        <f t="shared" si="9"/>
        <v>2800</v>
      </c>
      <c r="E37" s="25">
        <f t="shared" si="9"/>
        <v>4200</v>
      </c>
      <c r="F37" s="25">
        <f t="shared" si="9"/>
        <v>5600</v>
      </c>
      <c r="G37" s="25">
        <f t="shared" si="9"/>
        <v>7000</v>
      </c>
      <c r="H37" s="25">
        <f>SUM(H35:H36)</f>
        <v>8400</v>
      </c>
      <c r="I37" s="25">
        <f t="shared" ref="I37:M37" si="10">SUM(I35:I36)</f>
        <v>9800</v>
      </c>
      <c r="J37" s="25">
        <f t="shared" si="10"/>
        <v>11200</v>
      </c>
      <c r="K37" s="25">
        <f t="shared" si="10"/>
        <v>12600</v>
      </c>
      <c r="L37" s="25">
        <f t="shared" si="10"/>
        <v>14000</v>
      </c>
      <c r="M37" s="25">
        <f t="shared" si="10"/>
        <v>15400</v>
      </c>
      <c r="N37" s="25">
        <f>SUM(N35:N36)</f>
        <v>16800</v>
      </c>
      <c r="O37" s="25">
        <f>SUM(C37:N37)</f>
        <v>109200</v>
      </c>
    </row>
    <row r="38" spans="1:15" s="10" customFormat="1" ht="5.25" hidden="1" customHeight="1" x14ac:dyDescent="0.2">
      <c r="B38" s="26"/>
      <c r="C38" s="27"/>
      <c r="D38" s="27"/>
      <c r="E38" s="27"/>
      <c r="F38" s="27"/>
      <c r="G38" s="27"/>
      <c r="H38" s="27"/>
      <c r="I38" s="27"/>
      <c r="J38" s="27"/>
      <c r="K38" s="27"/>
      <c r="L38" s="27"/>
      <c r="M38" s="27"/>
      <c r="N38" s="27"/>
      <c r="O38" s="25"/>
    </row>
    <row r="39" spans="1:15" s="10" customFormat="1" ht="11.4" hidden="1" customHeight="1" x14ac:dyDescent="0.2">
      <c r="A39" s="10" t="s">
        <v>63</v>
      </c>
      <c r="B39" s="26"/>
      <c r="C39" s="25">
        <f>IF(SUM(C29-C31+C36)&gt;0,SUM(C29-C31+C36),0)</f>
        <v>0</v>
      </c>
      <c r="D39" s="25">
        <f t="shared" ref="D39:N39" si="11">IF(SUM(D29-D31+D36)&gt;0,SUM(D29-D31+D36),0)</f>
        <v>0</v>
      </c>
      <c r="E39" s="25">
        <f t="shared" si="11"/>
        <v>0</v>
      </c>
      <c r="F39" s="25">
        <f t="shared" si="11"/>
        <v>0</v>
      </c>
      <c r="G39" s="25">
        <f t="shared" si="11"/>
        <v>0</v>
      </c>
      <c r="H39" s="25">
        <f t="shared" si="11"/>
        <v>0</v>
      </c>
      <c r="I39" s="25">
        <f t="shared" si="11"/>
        <v>0</v>
      </c>
      <c r="J39" s="25">
        <f>IF(SUM(J29-J31+J36)&gt;0,SUM(J29-J31+J36),0)</f>
        <v>0</v>
      </c>
      <c r="K39" s="25">
        <f t="shared" si="11"/>
        <v>0</v>
      </c>
      <c r="L39" s="25">
        <f t="shared" si="11"/>
        <v>0</v>
      </c>
      <c r="M39" s="25">
        <f t="shared" si="11"/>
        <v>0</v>
      </c>
      <c r="N39" s="25">
        <f t="shared" si="11"/>
        <v>0</v>
      </c>
      <c r="O39" s="25">
        <f>SUM(C39:N39)</f>
        <v>0</v>
      </c>
    </row>
    <row r="40" spans="1:15" s="10" customFormat="1" ht="5.25" hidden="1" customHeight="1" x14ac:dyDescent="0.2">
      <c r="B40" s="26"/>
      <c r="C40" s="27"/>
      <c r="D40" s="27"/>
      <c r="E40" s="27"/>
      <c r="F40" s="27"/>
      <c r="G40" s="27"/>
      <c r="H40" s="27"/>
      <c r="I40" s="27"/>
      <c r="J40" s="27"/>
      <c r="K40" s="27"/>
      <c r="L40" s="27"/>
      <c r="M40" s="27"/>
      <c r="N40" s="27"/>
      <c r="O40" s="25"/>
    </row>
    <row r="41" spans="1:15" s="10" customFormat="1" ht="11.4" hidden="1" customHeight="1" x14ac:dyDescent="0.2">
      <c r="A41" s="10" t="s">
        <v>82</v>
      </c>
      <c r="B41" s="26"/>
      <c r="C41" s="25">
        <f t="shared" ref="C41:N41" si="12">C29-C31-C32</f>
        <v>0</v>
      </c>
      <c r="D41" s="25">
        <f t="shared" si="12"/>
        <v>0</v>
      </c>
      <c r="E41" s="25">
        <f t="shared" si="12"/>
        <v>0</v>
      </c>
      <c r="F41" s="25">
        <f t="shared" si="12"/>
        <v>0</v>
      </c>
      <c r="G41" s="25">
        <f t="shared" si="12"/>
        <v>0</v>
      </c>
      <c r="H41" s="25">
        <f t="shared" si="12"/>
        <v>0</v>
      </c>
      <c r="I41" s="25">
        <f t="shared" si="12"/>
        <v>0</v>
      </c>
      <c r="J41" s="25">
        <f t="shared" si="12"/>
        <v>0</v>
      </c>
      <c r="K41" s="25">
        <f t="shared" si="12"/>
        <v>0</v>
      </c>
      <c r="L41" s="25">
        <f t="shared" si="12"/>
        <v>0</v>
      </c>
      <c r="M41" s="25">
        <f t="shared" si="12"/>
        <v>0</v>
      </c>
      <c r="N41" s="25">
        <f t="shared" si="12"/>
        <v>0</v>
      </c>
      <c r="O41" s="25">
        <f>SUM(C41:N41)</f>
        <v>0</v>
      </c>
    </row>
    <row r="42" spans="1:15" s="10" customFormat="1" ht="11.4" hidden="1" customHeight="1" x14ac:dyDescent="0.2">
      <c r="A42" s="10" t="s">
        <v>110</v>
      </c>
      <c r="B42" s="26"/>
      <c r="C42" s="25">
        <f>IF(C41&lt;='Total Firma'!$J$7,C41,'Total Firma'!$J$7)</f>
        <v>0</v>
      </c>
      <c r="D42" s="25">
        <f>IF(D41&lt;='Total Firma'!$J$7,D41,'Total Firma'!$J$7)</f>
        <v>0</v>
      </c>
      <c r="E42" s="25">
        <f>IF(E41&lt;='Total Firma'!$J$7,E41,'Total Firma'!$J$7)</f>
        <v>0</v>
      </c>
      <c r="F42" s="25">
        <f>IF(F41&lt;='Total Firma'!$J$7,F41,'Total Firma'!$J$7)</f>
        <v>0</v>
      </c>
      <c r="G42" s="25">
        <f>IF(G41&lt;='Total Firma'!$J$7,G41,'Total Firma'!$J$7)</f>
        <v>0</v>
      </c>
      <c r="H42" s="25">
        <f>IF(H41&lt;='Total Firma'!$J$7,H41,'Total Firma'!$J$7)</f>
        <v>0</v>
      </c>
      <c r="I42" s="25">
        <f>IF(I41&lt;='Total Firma'!$J$7,I41,'Total Firma'!$J$7)</f>
        <v>0</v>
      </c>
      <c r="J42" s="25">
        <f>IF(J41&lt;='Total Firma'!$J$7,J41,'Total Firma'!$J$7)</f>
        <v>0</v>
      </c>
      <c r="K42" s="25">
        <f>IF(K41&lt;='Total Firma'!$J$7,K41,'Total Firma'!$J$7)</f>
        <v>0</v>
      </c>
      <c r="L42" s="25">
        <f>IF(L41&lt;='Total Firma'!$J$7,L41,'Total Firma'!$J$7)</f>
        <v>0</v>
      </c>
      <c r="M42" s="25">
        <f>IF(M41&lt;='Total Firma'!$J$7,M41,'Total Firma'!$J$7)</f>
        <v>0</v>
      </c>
      <c r="N42" s="25">
        <f>IF(N41&lt;='Total Firma'!$J$7,N41,'Total Firma'!$J$7)</f>
        <v>0</v>
      </c>
      <c r="O42" s="25">
        <f>SUM(C42:N42)</f>
        <v>0</v>
      </c>
    </row>
    <row r="43" spans="1:15" s="10" customFormat="1" ht="11.4" hidden="1" customHeight="1" x14ac:dyDescent="0.2">
      <c r="A43" s="10" t="s">
        <v>111</v>
      </c>
      <c r="B43" s="26"/>
      <c r="C43" s="25">
        <f t="shared" ref="C43:N43" si="13">C41-C42</f>
        <v>0</v>
      </c>
      <c r="D43" s="25">
        <f t="shared" si="13"/>
        <v>0</v>
      </c>
      <c r="E43" s="25">
        <f t="shared" si="13"/>
        <v>0</v>
      </c>
      <c r="F43" s="25">
        <f t="shared" si="13"/>
        <v>0</v>
      </c>
      <c r="G43" s="25">
        <f t="shared" si="13"/>
        <v>0</v>
      </c>
      <c r="H43" s="25">
        <f t="shared" si="13"/>
        <v>0</v>
      </c>
      <c r="I43" s="25">
        <f t="shared" si="13"/>
        <v>0</v>
      </c>
      <c r="J43" s="25">
        <f t="shared" si="13"/>
        <v>0</v>
      </c>
      <c r="K43" s="25">
        <f t="shared" si="13"/>
        <v>0</v>
      </c>
      <c r="L43" s="25">
        <f t="shared" si="13"/>
        <v>0</v>
      </c>
      <c r="M43" s="25">
        <f t="shared" si="13"/>
        <v>0</v>
      </c>
      <c r="N43" s="25">
        <f t="shared" si="13"/>
        <v>0</v>
      </c>
      <c r="O43" s="25">
        <f>SUM(C43:N43)</f>
        <v>0</v>
      </c>
    </row>
    <row r="44" spans="1:15" s="10" customFormat="1" ht="11.4" hidden="1" customHeight="1" x14ac:dyDescent="0.2">
      <c r="A44" s="10" t="s">
        <v>112</v>
      </c>
      <c r="B44" s="26"/>
      <c r="C44" s="25">
        <f>IF('Total Firma'!$J$7*$O$18&gt;=$O$42,C41,IF(C$18&gt;0,'Total Firma'!$J$7,0))</f>
        <v>0</v>
      </c>
      <c r="D44" s="25">
        <f>IF('Total Firma'!$J$7*$O$18&gt;=$O$42,D41,IF(D$18&gt;0,'Total Firma'!$J$7,0))</f>
        <v>0</v>
      </c>
      <c r="E44" s="25">
        <f>IF('Total Firma'!$J$7*$O$18&gt;=$O$42,E41,IF(E$18&gt;0,'Total Firma'!$J$7,0))</f>
        <v>0</v>
      </c>
      <c r="F44" s="25">
        <f>IF('Total Firma'!$J$7*$O$18&gt;=$O$42,F41,IF(F$18&gt;0,'Total Firma'!$J$7,0))</f>
        <v>0</v>
      </c>
      <c r="G44" s="25">
        <f>IF('Total Firma'!$J$7*$O$18&gt;=$O$42,G41,IF(G$18&gt;0,'Total Firma'!$J$7,0))</f>
        <v>0</v>
      </c>
      <c r="H44" s="25">
        <f>IF('Total Firma'!$J$7*$O$18&gt;=$O$42,H41,IF(H$18&gt;0,'Total Firma'!$J$7,0))</f>
        <v>0</v>
      </c>
      <c r="I44" s="25">
        <f>IF('Total Firma'!$J$7*$O$18&gt;=$O$42,I41,IF(I$18&gt;0,'Total Firma'!$J$7,0))</f>
        <v>0</v>
      </c>
      <c r="J44" s="25">
        <f>IF('Total Firma'!$J$7*$O$18&gt;=$O$42,J41,IF(J$18&gt;0,'Total Firma'!$J$7,0))</f>
        <v>0</v>
      </c>
      <c r="K44" s="25">
        <f>IF('Total Firma'!$J$7*$O$18&gt;=$O$42,K41,IF(K$18&gt;0,'Total Firma'!$J$7,0))</f>
        <v>0</v>
      </c>
      <c r="L44" s="25">
        <f>IF('Total Firma'!$J$7*$O$18&gt;=$O$42,L41,IF(L$18&gt;0,'Total Firma'!$J$7,0))</f>
        <v>0</v>
      </c>
      <c r="M44" s="25">
        <f>IF('Total Firma'!$J$7*$O$18&gt;=$O$42,M41,IF(M$18&gt;0,'Total Firma'!$J$7,0))</f>
        <v>0</v>
      </c>
      <c r="N44" s="25">
        <f>IF('Total Firma'!$J$7*$O$18&gt;=$O$42,N41,IF(N$18&gt;0,'Total Firma'!$J$7,0))</f>
        <v>0</v>
      </c>
      <c r="O44" s="25">
        <f>SUM(C44:N44)</f>
        <v>0</v>
      </c>
    </row>
    <row r="45" spans="1:15" s="10" customFormat="1" ht="11.4" hidden="1" customHeight="1" x14ac:dyDescent="0.2">
      <c r="A45" s="10" t="s">
        <v>113</v>
      </c>
      <c r="B45" s="26"/>
      <c r="C45" s="25">
        <f t="shared" ref="C45:N45" si="14">IF(C$18&gt;0,SUM($O41-$O44)/$O$18,0)</f>
        <v>0</v>
      </c>
      <c r="D45" s="25">
        <f t="shared" si="14"/>
        <v>0</v>
      </c>
      <c r="E45" s="25">
        <f t="shared" si="14"/>
        <v>0</v>
      </c>
      <c r="F45" s="25">
        <f t="shared" si="14"/>
        <v>0</v>
      </c>
      <c r="G45" s="25">
        <f t="shared" si="14"/>
        <v>0</v>
      </c>
      <c r="H45" s="25">
        <f t="shared" si="14"/>
        <v>0</v>
      </c>
      <c r="I45" s="25">
        <f t="shared" si="14"/>
        <v>0</v>
      </c>
      <c r="J45" s="25">
        <f t="shared" si="14"/>
        <v>0</v>
      </c>
      <c r="K45" s="25">
        <f t="shared" si="14"/>
        <v>0</v>
      </c>
      <c r="L45" s="25">
        <f t="shared" si="14"/>
        <v>0</v>
      </c>
      <c r="M45" s="25">
        <f t="shared" si="14"/>
        <v>0</v>
      </c>
      <c r="N45" s="25">
        <f t="shared" si="14"/>
        <v>0</v>
      </c>
      <c r="O45" s="25">
        <f>SUM(C45:N45)</f>
        <v>0</v>
      </c>
    </row>
    <row r="46" spans="1:15" s="10" customFormat="1" ht="5.25" hidden="1" customHeight="1" x14ac:dyDescent="0.2">
      <c r="B46" s="26"/>
      <c r="C46" s="27"/>
      <c r="D46" s="27"/>
      <c r="E46" s="27"/>
      <c r="F46" s="27"/>
      <c r="G46" s="27"/>
      <c r="H46" s="27"/>
      <c r="I46" s="27"/>
      <c r="J46" s="27"/>
      <c r="K46" s="27"/>
      <c r="L46" s="27"/>
      <c r="M46" s="27"/>
      <c r="N46" s="27"/>
      <c r="O46" s="25"/>
    </row>
    <row r="47" spans="1:15" s="10" customFormat="1" ht="11.4" hidden="1" customHeight="1" x14ac:dyDescent="0.2">
      <c r="A47" s="10" t="s">
        <v>83</v>
      </c>
      <c r="B47" s="26"/>
      <c r="C47" s="25">
        <f t="shared" ref="C47:N47" si="15">C$29-C$28</f>
        <v>0</v>
      </c>
      <c r="D47" s="25">
        <f t="shared" si="15"/>
        <v>0</v>
      </c>
      <c r="E47" s="25">
        <f t="shared" si="15"/>
        <v>0</v>
      </c>
      <c r="F47" s="25">
        <f t="shared" si="15"/>
        <v>0</v>
      </c>
      <c r="G47" s="25">
        <f t="shared" si="15"/>
        <v>0</v>
      </c>
      <c r="H47" s="25">
        <f t="shared" si="15"/>
        <v>0</v>
      </c>
      <c r="I47" s="25">
        <f t="shared" si="15"/>
        <v>0</v>
      </c>
      <c r="J47" s="25">
        <f t="shared" si="15"/>
        <v>0</v>
      </c>
      <c r="K47" s="25">
        <f t="shared" si="15"/>
        <v>0</v>
      </c>
      <c r="L47" s="25">
        <f t="shared" si="15"/>
        <v>0</v>
      </c>
      <c r="M47" s="25">
        <f t="shared" si="15"/>
        <v>0</v>
      </c>
      <c r="N47" s="25">
        <f t="shared" si="15"/>
        <v>0</v>
      </c>
      <c r="O47" s="25">
        <f>SUM(C47:N47)</f>
        <v>0</v>
      </c>
    </row>
    <row r="48" spans="1:15" s="10" customFormat="1" ht="11.4" hidden="1" customHeight="1" x14ac:dyDescent="0.2">
      <c r="A48" s="10" t="s">
        <v>105</v>
      </c>
      <c r="B48" s="26"/>
      <c r="C48" s="25">
        <f>IF(C47&lt;='Total Firma'!$J$7,C47,'Total Firma'!$J$7)</f>
        <v>0</v>
      </c>
      <c r="D48" s="25">
        <f>IF(D47&lt;='Total Firma'!$J$7,D47,'Total Firma'!$J$7)</f>
        <v>0</v>
      </c>
      <c r="E48" s="25">
        <f>IF(E47&lt;='Total Firma'!$J$7,E47,'Total Firma'!$J$7)</f>
        <v>0</v>
      </c>
      <c r="F48" s="25">
        <f>IF(F47&lt;='Total Firma'!$J$7,F47,'Total Firma'!$J$7)</f>
        <v>0</v>
      </c>
      <c r="G48" s="25">
        <f>IF(G47&lt;='Total Firma'!$J$7,G47,'Total Firma'!$J$7)</f>
        <v>0</v>
      </c>
      <c r="H48" s="25">
        <f>IF(H47&lt;='Total Firma'!$J$7,H47,'Total Firma'!$J$7)</f>
        <v>0</v>
      </c>
      <c r="I48" s="25">
        <f>IF(I47&lt;='Total Firma'!$J$7,I47,'Total Firma'!$J$7)</f>
        <v>0</v>
      </c>
      <c r="J48" s="25">
        <f>IF(J47&lt;='Total Firma'!$J$7,J47,'Total Firma'!$J$7)</f>
        <v>0</v>
      </c>
      <c r="K48" s="25">
        <f>IF(K47&lt;='Total Firma'!$J$7,K47,'Total Firma'!$J$7)</f>
        <v>0</v>
      </c>
      <c r="L48" s="25">
        <f>IF(L47&lt;='Total Firma'!$J$7,L47,'Total Firma'!$J$7)</f>
        <v>0</v>
      </c>
      <c r="M48" s="25">
        <f>IF(M47&lt;='Total Firma'!$J$7,M47,'Total Firma'!$J$7)</f>
        <v>0</v>
      </c>
      <c r="N48" s="25">
        <f>IF(N47&lt;='Total Firma'!$J$7,N47,'Total Firma'!$J$7)</f>
        <v>0</v>
      </c>
      <c r="O48" s="25">
        <f>SUM(C48:N48)</f>
        <v>0</v>
      </c>
    </row>
    <row r="49" spans="1:15" s="10" customFormat="1" ht="11.4" hidden="1" customHeight="1" x14ac:dyDescent="0.2">
      <c r="A49" s="10" t="s">
        <v>106</v>
      </c>
      <c r="B49" s="26"/>
      <c r="C49" s="25">
        <f t="shared" ref="C49:N49" si="16">C47-C48</f>
        <v>0</v>
      </c>
      <c r="D49" s="25">
        <f t="shared" si="16"/>
        <v>0</v>
      </c>
      <c r="E49" s="25">
        <f t="shared" si="16"/>
        <v>0</v>
      </c>
      <c r="F49" s="25">
        <f t="shared" si="16"/>
        <v>0</v>
      </c>
      <c r="G49" s="25">
        <f t="shared" si="16"/>
        <v>0</v>
      </c>
      <c r="H49" s="25">
        <f t="shared" si="16"/>
        <v>0</v>
      </c>
      <c r="I49" s="25">
        <f t="shared" si="16"/>
        <v>0</v>
      </c>
      <c r="J49" s="25">
        <f t="shared" si="16"/>
        <v>0</v>
      </c>
      <c r="K49" s="25">
        <f t="shared" si="16"/>
        <v>0</v>
      </c>
      <c r="L49" s="25">
        <f t="shared" si="16"/>
        <v>0</v>
      </c>
      <c r="M49" s="25">
        <f t="shared" si="16"/>
        <v>0</v>
      </c>
      <c r="N49" s="25">
        <f t="shared" si="16"/>
        <v>0</v>
      </c>
      <c r="O49" s="25">
        <f>SUM(C49:N49)</f>
        <v>0</v>
      </c>
    </row>
    <row r="50" spans="1:15" s="10" customFormat="1" ht="11.4" hidden="1" customHeight="1" x14ac:dyDescent="0.2">
      <c r="A50" s="10" t="s">
        <v>104</v>
      </c>
      <c r="B50" s="26"/>
      <c r="C50" s="25">
        <f>IF('Total Firma'!$J$7*$O$19&gt;=$O$48,C47,IF(C$19&gt;0,'Total Firma'!$J$7,0))</f>
        <v>0</v>
      </c>
      <c r="D50" s="25">
        <f>IF('Total Firma'!$J$7*$O$19&gt;=$O$48,D47,IF(D$19&gt;0,'Total Firma'!$J$7,0))</f>
        <v>0</v>
      </c>
      <c r="E50" s="25">
        <f>IF('Total Firma'!$J$7*$O$19&gt;=$O$48,E47,IF(E$19&gt;0,'Total Firma'!$J$7,0))</f>
        <v>0</v>
      </c>
      <c r="F50" s="25">
        <f>IF('Total Firma'!$J$7*$O$19&gt;=$O$48,F47,IF(F$19&gt;0,'Total Firma'!$J$7,0))</f>
        <v>0</v>
      </c>
      <c r="G50" s="25">
        <f>IF('Total Firma'!$J$7*$O$19&gt;=$O$48,G47,IF(G$19&gt;0,'Total Firma'!$J$7,0))</f>
        <v>0</v>
      </c>
      <c r="H50" s="25">
        <f>IF('Total Firma'!$J$7*$O$19&gt;=$O$48,H47,IF(H$19&gt;0,'Total Firma'!$J$7,0))</f>
        <v>0</v>
      </c>
      <c r="I50" s="25">
        <f>IF('Total Firma'!$J$7*$O$19&gt;=$O$48,I47,IF(I$19&gt;0,'Total Firma'!$J$7,0))</f>
        <v>0</v>
      </c>
      <c r="J50" s="25">
        <f>IF('Total Firma'!$J$7*$O$19&gt;=$O$48,J47,IF(J$19&gt;0,'Total Firma'!$J$7,0))</f>
        <v>0</v>
      </c>
      <c r="K50" s="25">
        <f>IF('Total Firma'!$J$7*$O$19&gt;=$O$48,K47,IF(K$19&gt;0,'Total Firma'!$J$7,0))</f>
        <v>0</v>
      </c>
      <c r="L50" s="25">
        <f>IF('Total Firma'!$J$7*$O$19&gt;=$O$48,L47,IF(L$19&gt;0,'Total Firma'!$J$7,0))</f>
        <v>0</v>
      </c>
      <c r="M50" s="25">
        <f>IF('Total Firma'!$J$7*$O$19&gt;=$O$48,M47,IF(M$19&gt;0,'Total Firma'!$J$7,0))</f>
        <v>0</v>
      </c>
      <c r="N50" s="25">
        <f>IF('Total Firma'!$J$7*$O$19&gt;=$O$48,N47,IF(N$19&gt;0,'Total Firma'!$J$7,0))</f>
        <v>0</v>
      </c>
      <c r="O50" s="25">
        <f>SUM(C50:N50)</f>
        <v>0</v>
      </c>
    </row>
    <row r="51" spans="1:15" s="10" customFormat="1" ht="11.4" hidden="1" customHeight="1" x14ac:dyDescent="0.2">
      <c r="A51" s="10" t="s">
        <v>109</v>
      </c>
      <c r="B51" s="26"/>
      <c r="C51" s="25">
        <f t="shared" ref="C51:N51" si="17">IF(C$19&gt;0,SUM($O47-$O50)/$O$19,0)</f>
        <v>0</v>
      </c>
      <c r="D51" s="25">
        <f t="shared" si="17"/>
        <v>0</v>
      </c>
      <c r="E51" s="25">
        <f t="shared" si="17"/>
        <v>0</v>
      </c>
      <c r="F51" s="25">
        <f t="shared" si="17"/>
        <v>0</v>
      </c>
      <c r="G51" s="25">
        <f t="shared" si="17"/>
        <v>0</v>
      </c>
      <c r="H51" s="25">
        <f t="shared" si="17"/>
        <v>0</v>
      </c>
      <c r="I51" s="25">
        <f t="shared" si="17"/>
        <v>0</v>
      </c>
      <c r="J51" s="25">
        <f t="shared" si="17"/>
        <v>0</v>
      </c>
      <c r="K51" s="25">
        <f t="shared" si="17"/>
        <v>0</v>
      </c>
      <c r="L51" s="25">
        <f t="shared" si="17"/>
        <v>0</v>
      </c>
      <c r="M51" s="25">
        <f t="shared" si="17"/>
        <v>0</v>
      </c>
      <c r="N51" s="25">
        <f t="shared" si="17"/>
        <v>0</v>
      </c>
      <c r="O51" s="25">
        <f>SUM(C51:N51)</f>
        <v>0</v>
      </c>
    </row>
    <row r="52" spans="1:15" s="10" customFormat="1" ht="5.25" hidden="1" customHeight="1" x14ac:dyDescent="0.2">
      <c r="B52" s="26"/>
      <c r="C52" s="27"/>
      <c r="D52" s="27"/>
      <c r="E52" s="27"/>
      <c r="F52" s="27"/>
      <c r="G52" s="27"/>
      <c r="H52" s="27"/>
      <c r="I52" s="27"/>
      <c r="J52" s="27"/>
      <c r="K52" s="27"/>
      <c r="L52" s="27"/>
      <c r="M52" s="27"/>
      <c r="N52" s="27"/>
      <c r="O52" s="25"/>
    </row>
    <row r="53" spans="1:15" s="10" customFormat="1" ht="11.4" hidden="1" customHeight="1" x14ac:dyDescent="0.2">
      <c r="A53" s="10" t="s">
        <v>98</v>
      </c>
      <c r="B53" s="26"/>
      <c r="C53" s="25">
        <f t="shared" ref="C53:N53" si="18">C47-C33</f>
        <v>0</v>
      </c>
      <c r="D53" s="25">
        <f t="shared" si="18"/>
        <v>0</v>
      </c>
      <c r="E53" s="25">
        <f t="shared" si="18"/>
        <v>0</v>
      </c>
      <c r="F53" s="25">
        <f t="shared" si="18"/>
        <v>0</v>
      </c>
      <c r="G53" s="25">
        <f t="shared" si="18"/>
        <v>0</v>
      </c>
      <c r="H53" s="25">
        <f t="shared" si="18"/>
        <v>0</v>
      </c>
      <c r="I53" s="25">
        <f t="shared" si="18"/>
        <v>0</v>
      </c>
      <c r="J53" s="25">
        <f t="shared" si="18"/>
        <v>0</v>
      </c>
      <c r="K53" s="25">
        <f t="shared" si="18"/>
        <v>0</v>
      </c>
      <c r="L53" s="25">
        <f t="shared" si="18"/>
        <v>0</v>
      </c>
      <c r="M53" s="25">
        <f t="shared" si="18"/>
        <v>0</v>
      </c>
      <c r="N53" s="25">
        <f t="shared" si="18"/>
        <v>0</v>
      </c>
      <c r="O53" s="25">
        <f>SUM(C53:N53)</f>
        <v>0</v>
      </c>
    </row>
    <row r="54" spans="1:15" s="10" customFormat="1" ht="5.25" hidden="1" customHeight="1" x14ac:dyDescent="0.2">
      <c r="B54" s="26"/>
      <c r="C54" s="27"/>
      <c r="D54" s="27"/>
      <c r="E54" s="27"/>
      <c r="F54" s="27"/>
      <c r="G54" s="27"/>
      <c r="H54" s="27"/>
      <c r="I54" s="27"/>
      <c r="J54" s="27"/>
      <c r="K54" s="27"/>
      <c r="L54" s="27"/>
      <c r="M54" s="27"/>
      <c r="N54" s="27"/>
      <c r="O54" s="25"/>
    </row>
    <row r="55" spans="1:15" s="10" customFormat="1" ht="11.4" customHeight="1" x14ac:dyDescent="0.2">
      <c r="A55" s="10" t="s">
        <v>100</v>
      </c>
      <c r="B55" s="26"/>
      <c r="C55" s="30">
        <v>0</v>
      </c>
      <c r="D55" s="30">
        <v>0</v>
      </c>
      <c r="E55" s="30">
        <v>0</v>
      </c>
      <c r="F55" s="30">
        <v>0</v>
      </c>
      <c r="G55" s="30">
        <v>0</v>
      </c>
      <c r="H55" s="30">
        <v>0</v>
      </c>
      <c r="I55" s="30">
        <v>0</v>
      </c>
      <c r="J55" s="30">
        <v>0</v>
      </c>
      <c r="K55" s="30">
        <v>0</v>
      </c>
      <c r="L55" s="30">
        <v>0</v>
      </c>
      <c r="M55" s="30">
        <v>0</v>
      </c>
      <c r="N55" s="30">
        <v>0</v>
      </c>
      <c r="O55" s="25">
        <f>SUM(C55:N55)</f>
        <v>0</v>
      </c>
    </row>
    <row r="56" spans="1:15" s="10" customFormat="1" ht="11.4" customHeight="1" x14ac:dyDescent="0.2">
      <c r="A56" s="10" t="s">
        <v>27</v>
      </c>
      <c r="B56" s="26"/>
      <c r="C56" s="30">
        <v>0</v>
      </c>
      <c r="D56" s="30">
        <v>0</v>
      </c>
      <c r="E56" s="30">
        <v>0</v>
      </c>
      <c r="F56" s="30">
        <v>0</v>
      </c>
      <c r="G56" s="30">
        <v>0</v>
      </c>
      <c r="H56" s="30">
        <v>0</v>
      </c>
      <c r="I56" s="30">
        <v>0</v>
      </c>
      <c r="J56" s="30">
        <v>0</v>
      </c>
      <c r="K56" s="30">
        <v>0</v>
      </c>
      <c r="L56" s="30">
        <v>0</v>
      </c>
      <c r="M56" s="30">
        <v>0</v>
      </c>
      <c r="N56" s="30">
        <v>0</v>
      </c>
      <c r="O56" s="25">
        <f>SUM(C56:N56)</f>
        <v>0</v>
      </c>
    </row>
    <row r="57" spans="1:15" s="10" customFormat="1" ht="11.4" customHeight="1" x14ac:dyDescent="0.25">
      <c r="A57" s="9" t="s">
        <v>4</v>
      </c>
      <c r="B57" s="26"/>
      <c r="C57" s="28">
        <f t="shared" ref="C57:N57" si="19">SUM(C29,C55:C56)</f>
        <v>0</v>
      </c>
      <c r="D57" s="28">
        <f t="shared" si="19"/>
        <v>0</v>
      </c>
      <c r="E57" s="28">
        <f t="shared" si="19"/>
        <v>0</v>
      </c>
      <c r="F57" s="28">
        <f t="shared" si="19"/>
        <v>0</v>
      </c>
      <c r="G57" s="28">
        <f t="shared" si="19"/>
        <v>0</v>
      </c>
      <c r="H57" s="28">
        <f t="shared" si="19"/>
        <v>0</v>
      </c>
      <c r="I57" s="28">
        <f t="shared" si="19"/>
        <v>0</v>
      </c>
      <c r="J57" s="28">
        <f t="shared" si="19"/>
        <v>0</v>
      </c>
      <c r="K57" s="28">
        <f t="shared" si="19"/>
        <v>0</v>
      </c>
      <c r="L57" s="28">
        <f t="shared" si="19"/>
        <v>0</v>
      </c>
      <c r="M57" s="28">
        <f t="shared" si="19"/>
        <v>0</v>
      </c>
      <c r="N57" s="28">
        <f t="shared" si="19"/>
        <v>0</v>
      </c>
      <c r="O57" s="28">
        <f>SUM(C57:N57)</f>
        <v>0</v>
      </c>
    </row>
    <row r="58" spans="1:15" s="10" customFormat="1" ht="6" customHeight="1" x14ac:dyDescent="0.2">
      <c r="B58" s="26"/>
      <c r="C58" s="27"/>
      <c r="D58" s="27"/>
      <c r="E58" s="27"/>
      <c r="F58" s="27"/>
      <c r="G58" s="27"/>
      <c r="H58" s="27"/>
      <c r="I58" s="27"/>
      <c r="J58" s="27"/>
      <c r="K58" s="27"/>
      <c r="L58" s="27"/>
      <c r="M58" s="27"/>
      <c r="N58" s="27"/>
      <c r="O58" s="25"/>
    </row>
    <row r="59" spans="1:15" s="10" customFormat="1" ht="11.4" customHeight="1" x14ac:dyDescent="0.2">
      <c r="A59" s="10" t="s">
        <v>6</v>
      </c>
      <c r="B59" s="29">
        <f>'Total Firma'!$E$7</f>
        <v>5.2999999999999999E-2</v>
      </c>
      <c r="C59" s="25">
        <f t="shared" ref="C59:N59" si="20">ROUND(SUM(C77*$B59)*-1*2,1)/2</f>
        <v>0</v>
      </c>
      <c r="D59" s="25">
        <f t="shared" si="20"/>
        <v>0</v>
      </c>
      <c r="E59" s="25">
        <f t="shared" si="20"/>
        <v>0</v>
      </c>
      <c r="F59" s="25">
        <f t="shared" si="20"/>
        <v>0</v>
      </c>
      <c r="G59" s="25">
        <f t="shared" si="20"/>
        <v>0</v>
      </c>
      <c r="H59" s="25">
        <f t="shared" si="20"/>
        <v>0</v>
      </c>
      <c r="I59" s="25">
        <f t="shared" si="20"/>
        <v>0</v>
      </c>
      <c r="J59" s="25">
        <f t="shared" si="20"/>
        <v>0</v>
      </c>
      <c r="K59" s="25">
        <f t="shared" si="20"/>
        <v>0</v>
      </c>
      <c r="L59" s="25">
        <f t="shared" si="20"/>
        <v>0</v>
      </c>
      <c r="M59" s="25">
        <f t="shared" si="20"/>
        <v>0</v>
      </c>
      <c r="N59" s="25">
        <f t="shared" si="20"/>
        <v>0</v>
      </c>
      <c r="O59" s="25">
        <f t="shared" ref="O59:O67" si="21">SUM(C59:N59)</f>
        <v>0</v>
      </c>
    </row>
    <row r="60" spans="1:15" s="10" customFormat="1" ht="11.4" customHeight="1" x14ac:dyDescent="0.2">
      <c r="A60" s="10" t="s">
        <v>48</v>
      </c>
      <c r="B60" s="29">
        <f>'Total Firma'!$H$7</f>
        <v>1.0999999999999999E-2</v>
      </c>
      <c r="C60" s="25">
        <f t="shared" ref="C60:N60" si="22">ROUND(SUM(C78*$B60)*-1*2,1)/2</f>
        <v>0</v>
      </c>
      <c r="D60" s="25">
        <f t="shared" si="22"/>
        <v>0</v>
      </c>
      <c r="E60" s="25">
        <f t="shared" si="22"/>
        <v>0</v>
      </c>
      <c r="F60" s="25">
        <f t="shared" si="22"/>
        <v>0</v>
      </c>
      <c r="G60" s="25">
        <f t="shared" si="22"/>
        <v>0</v>
      </c>
      <c r="H60" s="25">
        <f t="shared" si="22"/>
        <v>0</v>
      </c>
      <c r="I60" s="25">
        <f t="shared" si="22"/>
        <v>0</v>
      </c>
      <c r="J60" s="25">
        <f t="shared" si="22"/>
        <v>0</v>
      </c>
      <c r="K60" s="25">
        <f t="shared" si="22"/>
        <v>0</v>
      </c>
      <c r="L60" s="25">
        <f t="shared" si="22"/>
        <v>0</v>
      </c>
      <c r="M60" s="25">
        <f t="shared" si="22"/>
        <v>0</v>
      </c>
      <c r="N60" s="25">
        <f t="shared" si="22"/>
        <v>0</v>
      </c>
      <c r="O60" s="25">
        <f t="shared" si="21"/>
        <v>0</v>
      </c>
    </row>
    <row r="61" spans="1:15" s="10" customFormat="1" ht="11.4" customHeight="1" x14ac:dyDescent="0.2">
      <c r="A61" s="10" t="s">
        <v>55</v>
      </c>
      <c r="B61" s="56">
        <f>'Total Firma'!$I$7</f>
        <v>5.0000000000000001E-3</v>
      </c>
      <c r="C61" s="25">
        <f t="shared" ref="C61:N61" si="23">ROUND(SUM(C79*$B61)*-1*2,1)/2</f>
        <v>0</v>
      </c>
      <c r="D61" s="25">
        <f t="shared" si="23"/>
        <v>0</v>
      </c>
      <c r="E61" s="25">
        <f t="shared" si="23"/>
        <v>0</v>
      </c>
      <c r="F61" s="25">
        <f t="shared" si="23"/>
        <v>0</v>
      </c>
      <c r="G61" s="25">
        <f t="shared" si="23"/>
        <v>0</v>
      </c>
      <c r="H61" s="25">
        <f t="shared" si="23"/>
        <v>0</v>
      </c>
      <c r="I61" s="25">
        <f t="shared" si="23"/>
        <v>0</v>
      </c>
      <c r="J61" s="25">
        <f t="shared" si="23"/>
        <v>0</v>
      </c>
      <c r="K61" s="25">
        <f t="shared" si="23"/>
        <v>0</v>
      </c>
      <c r="L61" s="25">
        <f t="shared" si="23"/>
        <v>0</v>
      </c>
      <c r="M61" s="25">
        <f t="shared" si="23"/>
        <v>0</v>
      </c>
      <c r="N61" s="25">
        <f t="shared" si="23"/>
        <v>0</v>
      </c>
      <c r="O61" s="25">
        <f t="shared" si="21"/>
        <v>0</v>
      </c>
    </row>
    <row r="62" spans="1:15" s="10" customFormat="1" ht="11.4" customHeight="1" x14ac:dyDescent="0.2">
      <c r="A62" s="10" t="s">
        <v>7</v>
      </c>
      <c r="B62" s="26"/>
      <c r="C62" s="30">
        <v>0</v>
      </c>
      <c r="D62" s="30">
        <v>0</v>
      </c>
      <c r="E62" s="30">
        <v>0</v>
      </c>
      <c r="F62" s="30">
        <v>0</v>
      </c>
      <c r="G62" s="30">
        <v>0</v>
      </c>
      <c r="H62" s="30">
        <v>0</v>
      </c>
      <c r="I62" s="30">
        <v>0</v>
      </c>
      <c r="J62" s="30">
        <v>0</v>
      </c>
      <c r="K62" s="30">
        <v>0</v>
      </c>
      <c r="L62" s="30">
        <v>0</v>
      </c>
      <c r="M62" s="30">
        <v>0</v>
      </c>
      <c r="N62" s="30">
        <v>0</v>
      </c>
      <c r="O62" s="25">
        <f t="shared" si="21"/>
        <v>0</v>
      </c>
    </row>
    <row r="63" spans="1:15" s="10" customFormat="1" ht="11.4" customHeight="1" x14ac:dyDescent="0.2">
      <c r="A63" s="10" t="s">
        <v>43</v>
      </c>
      <c r="B63" s="29">
        <f>IF($C$8="M",'Total Firma'!$K$8,'Total Firma'!$K$7)</f>
        <v>0</v>
      </c>
      <c r="C63" s="25">
        <f t="shared" ref="C63:N63" si="24">ROUND(SUM(C81*$B63)*-1*2,1)/2</f>
        <v>0</v>
      </c>
      <c r="D63" s="25">
        <f t="shared" si="24"/>
        <v>0</v>
      </c>
      <c r="E63" s="25">
        <f t="shared" si="24"/>
        <v>0</v>
      </c>
      <c r="F63" s="25">
        <f t="shared" si="24"/>
        <v>0</v>
      </c>
      <c r="G63" s="25">
        <f t="shared" si="24"/>
        <v>0</v>
      </c>
      <c r="H63" s="25">
        <f t="shared" si="24"/>
        <v>0</v>
      </c>
      <c r="I63" s="25">
        <f t="shared" si="24"/>
        <v>0</v>
      </c>
      <c r="J63" s="25">
        <f t="shared" si="24"/>
        <v>0</v>
      </c>
      <c r="K63" s="25">
        <f t="shared" si="24"/>
        <v>0</v>
      </c>
      <c r="L63" s="25">
        <f t="shared" si="24"/>
        <v>0</v>
      </c>
      <c r="M63" s="25">
        <f t="shared" si="24"/>
        <v>0</v>
      </c>
      <c r="N63" s="25">
        <f t="shared" si="24"/>
        <v>0</v>
      </c>
      <c r="O63" s="25">
        <f t="shared" si="21"/>
        <v>0</v>
      </c>
    </row>
    <row r="64" spans="1:15" s="10" customFormat="1" ht="11.4" customHeight="1" x14ac:dyDescent="0.2">
      <c r="A64" s="10" t="s">
        <v>149</v>
      </c>
      <c r="B64" s="29">
        <f>IF($C$8="M",'Total Firma'!$L$8,'Total Firma'!$L$7)</f>
        <v>0</v>
      </c>
      <c r="C64" s="25">
        <f t="shared" ref="C64:N64" si="25">ROUND(SUM(C82*$B64)*-1*2,1)/2</f>
        <v>0</v>
      </c>
      <c r="D64" s="25">
        <f t="shared" si="25"/>
        <v>0</v>
      </c>
      <c r="E64" s="25">
        <f t="shared" si="25"/>
        <v>0</v>
      </c>
      <c r="F64" s="25">
        <f t="shared" si="25"/>
        <v>0</v>
      </c>
      <c r="G64" s="25">
        <f t="shared" si="25"/>
        <v>0</v>
      </c>
      <c r="H64" s="25">
        <f t="shared" si="25"/>
        <v>0</v>
      </c>
      <c r="I64" s="25">
        <f t="shared" si="25"/>
        <v>0</v>
      </c>
      <c r="J64" s="25">
        <f t="shared" si="25"/>
        <v>0</v>
      </c>
      <c r="K64" s="25">
        <f t="shared" si="25"/>
        <v>0</v>
      </c>
      <c r="L64" s="25">
        <f t="shared" si="25"/>
        <v>0</v>
      </c>
      <c r="M64" s="25">
        <f t="shared" si="25"/>
        <v>0</v>
      </c>
      <c r="N64" s="25">
        <f t="shared" si="25"/>
        <v>0</v>
      </c>
      <c r="O64" s="25">
        <f t="shared" si="21"/>
        <v>0</v>
      </c>
    </row>
    <row r="65" spans="1:15" s="10" customFormat="1" ht="11.4" customHeight="1" x14ac:dyDescent="0.2">
      <c r="A65" s="10" t="s">
        <v>9</v>
      </c>
      <c r="B65" s="29">
        <f>IF($C$8="M",'Total Firma'!M$8,'Total Firma'!M$7)</f>
        <v>0</v>
      </c>
      <c r="C65" s="25">
        <f t="shared" ref="C65:N65" si="26">ROUND(SUM(C83*$B65)*-1*2,1)/2</f>
        <v>0</v>
      </c>
      <c r="D65" s="25">
        <f t="shared" si="26"/>
        <v>0</v>
      </c>
      <c r="E65" s="25">
        <f t="shared" si="26"/>
        <v>0</v>
      </c>
      <c r="F65" s="25">
        <f t="shared" si="26"/>
        <v>0</v>
      </c>
      <c r="G65" s="25">
        <f t="shared" si="26"/>
        <v>0</v>
      </c>
      <c r="H65" s="25">
        <f t="shared" si="26"/>
        <v>0</v>
      </c>
      <c r="I65" s="25">
        <f t="shared" si="26"/>
        <v>0</v>
      </c>
      <c r="J65" s="25">
        <f t="shared" si="26"/>
        <v>0</v>
      </c>
      <c r="K65" s="25">
        <f t="shared" si="26"/>
        <v>0</v>
      </c>
      <c r="L65" s="25">
        <f t="shared" si="26"/>
        <v>0</v>
      </c>
      <c r="M65" s="25">
        <f t="shared" si="26"/>
        <v>0</v>
      </c>
      <c r="N65" s="25">
        <f t="shared" si="26"/>
        <v>0</v>
      </c>
      <c r="O65" s="25">
        <f t="shared" si="21"/>
        <v>0</v>
      </c>
    </row>
    <row r="66" spans="1:15" s="10" customFormat="1" ht="11.4" customHeight="1" x14ac:dyDescent="0.2">
      <c r="A66" s="10" t="s">
        <v>10</v>
      </c>
      <c r="B66" s="26"/>
      <c r="C66" s="30">
        <v>0</v>
      </c>
      <c r="D66" s="30">
        <v>0</v>
      </c>
      <c r="E66" s="30">
        <v>0</v>
      </c>
      <c r="F66" s="30">
        <v>0</v>
      </c>
      <c r="G66" s="30">
        <v>0</v>
      </c>
      <c r="H66" s="30">
        <v>0</v>
      </c>
      <c r="I66" s="30">
        <v>0</v>
      </c>
      <c r="J66" s="30">
        <v>0</v>
      </c>
      <c r="K66" s="30">
        <v>0</v>
      </c>
      <c r="L66" s="30">
        <v>0</v>
      </c>
      <c r="M66" s="30">
        <v>0</v>
      </c>
      <c r="N66" s="30">
        <v>0</v>
      </c>
      <c r="O66" s="25">
        <f t="shared" si="21"/>
        <v>0</v>
      </c>
    </row>
    <row r="67" spans="1:15" s="10" customFormat="1" ht="11.4" customHeight="1" x14ac:dyDescent="0.2">
      <c r="A67" s="10" t="s">
        <v>11</v>
      </c>
      <c r="B67" s="26"/>
      <c r="C67" s="30">
        <v>0</v>
      </c>
      <c r="D67" s="30">
        <v>0</v>
      </c>
      <c r="E67" s="30">
        <v>0</v>
      </c>
      <c r="F67" s="30">
        <v>0</v>
      </c>
      <c r="G67" s="30">
        <v>0</v>
      </c>
      <c r="H67" s="30">
        <v>0</v>
      </c>
      <c r="I67" s="30">
        <v>0</v>
      </c>
      <c r="J67" s="30">
        <v>0</v>
      </c>
      <c r="K67" s="30">
        <v>0</v>
      </c>
      <c r="L67" s="30">
        <v>0</v>
      </c>
      <c r="M67" s="30">
        <v>0</v>
      </c>
      <c r="N67" s="30">
        <v>0</v>
      </c>
      <c r="O67" s="25">
        <f t="shared" si="21"/>
        <v>0</v>
      </c>
    </row>
    <row r="68" spans="1:15" s="9" customFormat="1" ht="11.4" customHeight="1" x14ac:dyDescent="0.25">
      <c r="A68" s="9" t="s">
        <v>56</v>
      </c>
      <c r="B68" s="26"/>
      <c r="C68" s="28">
        <f t="shared" ref="C68:N68" si="27">SUM(C57:C67)</f>
        <v>0</v>
      </c>
      <c r="D68" s="28">
        <f t="shared" si="27"/>
        <v>0</v>
      </c>
      <c r="E68" s="28">
        <f t="shared" si="27"/>
        <v>0</v>
      </c>
      <c r="F68" s="28">
        <f t="shared" si="27"/>
        <v>0</v>
      </c>
      <c r="G68" s="28">
        <f t="shared" si="27"/>
        <v>0</v>
      </c>
      <c r="H68" s="28">
        <f t="shared" si="27"/>
        <v>0</v>
      </c>
      <c r="I68" s="28">
        <f t="shared" si="27"/>
        <v>0</v>
      </c>
      <c r="J68" s="28">
        <f t="shared" si="27"/>
        <v>0</v>
      </c>
      <c r="K68" s="28">
        <f t="shared" si="27"/>
        <v>0</v>
      </c>
      <c r="L68" s="28">
        <f t="shared" si="27"/>
        <v>0</v>
      </c>
      <c r="M68" s="28">
        <f t="shared" si="27"/>
        <v>0</v>
      </c>
      <c r="N68" s="28">
        <f t="shared" si="27"/>
        <v>0</v>
      </c>
      <c r="O68" s="28">
        <f>SUM(C68:N68)</f>
        <v>0</v>
      </c>
    </row>
    <row r="69" spans="1:15" s="10" customFormat="1" ht="6" customHeight="1" x14ac:dyDescent="0.25">
      <c r="A69" s="9"/>
      <c r="B69" s="26"/>
      <c r="C69" s="27"/>
      <c r="D69" s="27"/>
      <c r="E69" s="27"/>
      <c r="F69" s="27"/>
      <c r="G69" s="27"/>
      <c r="H69" s="27"/>
      <c r="I69" s="27"/>
      <c r="J69" s="27"/>
      <c r="K69" s="27"/>
      <c r="L69" s="27"/>
      <c r="M69" s="27"/>
      <c r="N69" s="27"/>
      <c r="O69" s="25"/>
    </row>
    <row r="70" spans="1:15" s="10" customFormat="1" ht="11.4" customHeight="1" x14ac:dyDescent="0.2">
      <c r="A70" s="10" t="s">
        <v>1</v>
      </c>
      <c r="B70" s="26"/>
      <c r="C70" s="30">
        <v>0</v>
      </c>
      <c r="D70" s="30">
        <v>0</v>
      </c>
      <c r="E70" s="30">
        <v>0</v>
      </c>
      <c r="F70" s="30">
        <v>0</v>
      </c>
      <c r="G70" s="30">
        <v>0</v>
      </c>
      <c r="H70" s="30">
        <v>0</v>
      </c>
      <c r="I70" s="30">
        <v>0</v>
      </c>
      <c r="J70" s="30">
        <v>0</v>
      </c>
      <c r="K70" s="30">
        <v>0</v>
      </c>
      <c r="L70" s="30">
        <v>0</v>
      </c>
      <c r="M70" s="30">
        <v>0</v>
      </c>
      <c r="N70" s="30">
        <v>0</v>
      </c>
      <c r="O70" s="25">
        <f>SUM(C70:N70)</f>
        <v>0</v>
      </c>
    </row>
    <row r="71" spans="1:15" s="9" customFormat="1" ht="11.4" customHeight="1" x14ac:dyDescent="0.25">
      <c r="A71" s="9" t="s">
        <v>38</v>
      </c>
      <c r="B71" s="26"/>
      <c r="C71" s="28">
        <f t="shared" ref="C71:N71" si="28">SUM(C68:C70)</f>
        <v>0</v>
      </c>
      <c r="D71" s="28">
        <f t="shared" si="28"/>
        <v>0</v>
      </c>
      <c r="E71" s="28">
        <f t="shared" si="28"/>
        <v>0</v>
      </c>
      <c r="F71" s="28">
        <f t="shared" si="28"/>
        <v>0</v>
      </c>
      <c r="G71" s="28">
        <f t="shared" si="28"/>
        <v>0</v>
      </c>
      <c r="H71" s="28">
        <f t="shared" si="28"/>
        <v>0</v>
      </c>
      <c r="I71" s="28">
        <f t="shared" si="28"/>
        <v>0</v>
      </c>
      <c r="J71" s="28">
        <f t="shared" si="28"/>
        <v>0</v>
      </c>
      <c r="K71" s="28">
        <f t="shared" si="28"/>
        <v>0</v>
      </c>
      <c r="L71" s="28">
        <f t="shared" si="28"/>
        <v>0</v>
      </c>
      <c r="M71" s="28">
        <f t="shared" si="28"/>
        <v>0</v>
      </c>
      <c r="N71" s="28">
        <f t="shared" si="28"/>
        <v>0</v>
      </c>
      <c r="O71" s="28">
        <f>SUM(C71:N71)</f>
        <v>0</v>
      </c>
    </row>
    <row r="72" spans="1:15" s="10" customFormat="1" ht="6" customHeight="1" x14ac:dyDescent="0.2">
      <c r="B72" s="26"/>
      <c r="C72" s="27"/>
      <c r="D72" s="27"/>
      <c r="E72" s="27"/>
      <c r="F72" s="27"/>
      <c r="G72" s="27"/>
      <c r="H72" s="27"/>
      <c r="I72" s="27"/>
      <c r="J72" s="27"/>
      <c r="K72" s="27"/>
      <c r="L72" s="27"/>
      <c r="M72" s="27"/>
      <c r="N72" s="27"/>
      <c r="O72" s="25"/>
    </row>
    <row r="73" spans="1:15" s="10" customFormat="1" ht="11.4" customHeight="1" x14ac:dyDescent="0.2">
      <c r="A73" s="10" t="s">
        <v>39</v>
      </c>
      <c r="B73" s="26"/>
      <c r="C73" s="30">
        <v>0</v>
      </c>
      <c r="D73" s="30">
        <v>0</v>
      </c>
      <c r="E73" s="30">
        <v>0</v>
      </c>
      <c r="F73" s="30">
        <v>0</v>
      </c>
      <c r="G73" s="30">
        <v>0</v>
      </c>
      <c r="H73" s="30">
        <v>0</v>
      </c>
      <c r="I73" s="30">
        <v>0</v>
      </c>
      <c r="J73" s="30">
        <v>0</v>
      </c>
      <c r="K73" s="30">
        <v>0</v>
      </c>
      <c r="L73" s="30">
        <v>0</v>
      </c>
      <c r="M73" s="30">
        <v>0</v>
      </c>
      <c r="N73" s="30">
        <v>0</v>
      </c>
      <c r="O73" s="25">
        <f>SUM(C73:N73)</f>
        <v>0</v>
      </c>
    </row>
    <row r="74" spans="1:15" s="9" customFormat="1" ht="11.4" customHeight="1" x14ac:dyDescent="0.25">
      <c r="A74" s="9" t="s">
        <v>40</v>
      </c>
      <c r="B74" s="26"/>
      <c r="C74" s="28">
        <f>SUM(C71-C73)</f>
        <v>0</v>
      </c>
      <c r="D74" s="28">
        <f t="shared" ref="D74:N74" si="29">SUM(D71-D73)</f>
        <v>0</v>
      </c>
      <c r="E74" s="28">
        <f t="shared" si="29"/>
        <v>0</v>
      </c>
      <c r="F74" s="28">
        <f t="shared" si="29"/>
        <v>0</v>
      </c>
      <c r="G74" s="28">
        <f t="shared" si="29"/>
        <v>0</v>
      </c>
      <c r="H74" s="28">
        <f t="shared" si="29"/>
        <v>0</v>
      </c>
      <c r="I74" s="28">
        <f t="shared" si="29"/>
        <v>0</v>
      </c>
      <c r="J74" s="28">
        <f t="shared" si="29"/>
        <v>0</v>
      </c>
      <c r="K74" s="28">
        <f t="shared" si="29"/>
        <v>0</v>
      </c>
      <c r="L74" s="28">
        <f t="shared" si="29"/>
        <v>0</v>
      </c>
      <c r="M74" s="28">
        <f t="shared" si="29"/>
        <v>0</v>
      </c>
      <c r="N74" s="28">
        <f t="shared" si="29"/>
        <v>0</v>
      </c>
      <c r="O74" s="28">
        <f>SUM(C74:N74)</f>
        <v>0</v>
      </c>
    </row>
    <row r="75" spans="1:15" s="10" customFormat="1" ht="11.4" x14ac:dyDescent="0.2">
      <c r="B75" s="26"/>
      <c r="C75" s="12"/>
      <c r="D75" s="12"/>
      <c r="E75" s="12"/>
      <c r="F75" s="12"/>
      <c r="G75" s="12"/>
      <c r="H75" s="12"/>
      <c r="I75" s="12"/>
      <c r="J75" s="12"/>
      <c r="K75" s="12"/>
      <c r="L75" s="12"/>
      <c r="M75" s="12"/>
      <c r="N75" s="12"/>
      <c r="O75" s="12"/>
    </row>
    <row r="76" spans="1:15" s="10" customFormat="1" ht="11.4" hidden="1" outlineLevel="1" x14ac:dyDescent="0.2">
      <c r="A76" s="114" t="s">
        <v>150</v>
      </c>
      <c r="C76" s="12"/>
      <c r="D76" s="12"/>
      <c r="E76" s="12"/>
      <c r="F76" s="12"/>
      <c r="G76" s="12"/>
      <c r="H76" s="12"/>
      <c r="I76" s="12"/>
      <c r="J76" s="12"/>
      <c r="K76" s="12"/>
      <c r="L76" s="12"/>
      <c r="M76" s="12"/>
      <c r="N76" s="12"/>
      <c r="O76" s="12"/>
    </row>
    <row r="77" spans="1:15" s="9" customFormat="1" ht="11.4" hidden="1" customHeight="1" outlineLevel="1" x14ac:dyDescent="0.25">
      <c r="A77" s="9" t="s">
        <v>63</v>
      </c>
      <c r="B77" s="26"/>
      <c r="C77" s="28">
        <f t="shared" ref="C77:N77" si="30">C39</f>
        <v>0</v>
      </c>
      <c r="D77" s="28">
        <f t="shared" si="30"/>
        <v>0</v>
      </c>
      <c r="E77" s="28">
        <f t="shared" si="30"/>
        <v>0</v>
      </c>
      <c r="F77" s="28">
        <f t="shared" si="30"/>
        <v>0</v>
      </c>
      <c r="G77" s="28">
        <f t="shared" si="30"/>
        <v>0</v>
      </c>
      <c r="H77" s="28">
        <f t="shared" si="30"/>
        <v>0</v>
      </c>
      <c r="I77" s="28">
        <f t="shared" si="30"/>
        <v>0</v>
      </c>
      <c r="J77" s="28">
        <f t="shared" si="30"/>
        <v>0</v>
      </c>
      <c r="K77" s="28">
        <f t="shared" si="30"/>
        <v>0</v>
      </c>
      <c r="L77" s="28">
        <f t="shared" si="30"/>
        <v>0</v>
      </c>
      <c r="M77" s="28">
        <f t="shared" si="30"/>
        <v>0</v>
      </c>
      <c r="N77" s="28">
        <f t="shared" si="30"/>
        <v>0</v>
      </c>
      <c r="O77" s="28">
        <f>SUM(C77:N77)</f>
        <v>0</v>
      </c>
    </row>
    <row r="78" spans="1:15" s="9" customFormat="1" ht="11.4" hidden="1" customHeight="1" outlineLevel="1" x14ac:dyDescent="0.25">
      <c r="A78" s="9" t="s">
        <v>64</v>
      </c>
      <c r="B78" s="26"/>
      <c r="C78" s="28">
        <f t="shared" ref="C78:N78" si="31">C42</f>
        <v>0</v>
      </c>
      <c r="D78" s="28">
        <f t="shared" si="31"/>
        <v>0</v>
      </c>
      <c r="E78" s="28">
        <f t="shared" si="31"/>
        <v>0</v>
      </c>
      <c r="F78" s="28">
        <f t="shared" si="31"/>
        <v>0</v>
      </c>
      <c r="G78" s="28">
        <f t="shared" si="31"/>
        <v>0</v>
      </c>
      <c r="H78" s="28">
        <f t="shared" si="31"/>
        <v>0</v>
      </c>
      <c r="I78" s="28">
        <f t="shared" si="31"/>
        <v>0</v>
      </c>
      <c r="J78" s="28">
        <f t="shared" si="31"/>
        <v>0</v>
      </c>
      <c r="K78" s="28">
        <f t="shared" si="31"/>
        <v>0</v>
      </c>
      <c r="L78" s="28">
        <f t="shared" si="31"/>
        <v>0</v>
      </c>
      <c r="M78" s="28">
        <f t="shared" si="31"/>
        <v>0</v>
      </c>
      <c r="N78" s="28">
        <f t="shared" si="31"/>
        <v>0</v>
      </c>
      <c r="O78" s="28">
        <f>SUM(C78:N78)</f>
        <v>0</v>
      </c>
    </row>
    <row r="79" spans="1:15" s="9" customFormat="1" ht="11.4" hidden="1" customHeight="1" outlineLevel="1" x14ac:dyDescent="0.25">
      <c r="A79" s="9" t="s">
        <v>78</v>
      </c>
      <c r="B79" s="26"/>
      <c r="C79" s="28">
        <f t="shared" ref="C79:N79" si="32">C43</f>
        <v>0</v>
      </c>
      <c r="D79" s="28">
        <f t="shared" si="32"/>
        <v>0</v>
      </c>
      <c r="E79" s="28">
        <f t="shared" si="32"/>
        <v>0</v>
      </c>
      <c r="F79" s="28">
        <f t="shared" si="32"/>
        <v>0</v>
      </c>
      <c r="G79" s="28">
        <f t="shared" si="32"/>
        <v>0</v>
      </c>
      <c r="H79" s="28">
        <f t="shared" si="32"/>
        <v>0</v>
      </c>
      <c r="I79" s="28">
        <f t="shared" si="32"/>
        <v>0</v>
      </c>
      <c r="J79" s="28">
        <f t="shared" si="32"/>
        <v>0</v>
      </c>
      <c r="K79" s="28">
        <f t="shared" si="32"/>
        <v>0</v>
      </c>
      <c r="L79" s="28">
        <f t="shared" si="32"/>
        <v>0</v>
      </c>
      <c r="M79" s="28">
        <f t="shared" si="32"/>
        <v>0</v>
      </c>
      <c r="N79" s="28">
        <f t="shared" si="32"/>
        <v>0</v>
      </c>
      <c r="O79" s="28">
        <f>SUM(C79:N79)</f>
        <v>0</v>
      </c>
    </row>
    <row r="80" spans="1:15" s="10" customFormat="1" ht="11.4" hidden="1" customHeight="1" outlineLevel="1" x14ac:dyDescent="0.2">
      <c r="A80" s="57" t="s">
        <v>80</v>
      </c>
      <c r="B80" s="59"/>
      <c r="C80" s="59"/>
      <c r="D80" s="59"/>
      <c r="E80" s="59"/>
      <c r="F80" s="59"/>
      <c r="G80" s="59"/>
      <c r="H80" s="59"/>
      <c r="I80" s="59"/>
      <c r="J80" s="59"/>
      <c r="K80" s="59"/>
      <c r="L80" s="59"/>
      <c r="M80" s="59"/>
      <c r="N80" s="59"/>
      <c r="O80" s="59"/>
    </row>
    <row r="81" spans="1:15" s="9" customFormat="1" ht="11.4" hidden="1" customHeight="1" outlineLevel="1" x14ac:dyDescent="0.25">
      <c r="A81" s="9" t="s">
        <v>66</v>
      </c>
      <c r="B81" s="26"/>
      <c r="C81" s="28">
        <f t="shared" ref="C81:N81" si="33">C48</f>
        <v>0</v>
      </c>
      <c r="D81" s="28">
        <f t="shared" si="33"/>
        <v>0</v>
      </c>
      <c r="E81" s="28">
        <f t="shared" si="33"/>
        <v>0</v>
      </c>
      <c r="F81" s="28">
        <f t="shared" si="33"/>
        <v>0</v>
      </c>
      <c r="G81" s="28">
        <f t="shared" si="33"/>
        <v>0</v>
      </c>
      <c r="H81" s="28">
        <f t="shared" si="33"/>
        <v>0</v>
      </c>
      <c r="I81" s="28">
        <f t="shared" si="33"/>
        <v>0</v>
      </c>
      <c r="J81" s="28">
        <f t="shared" si="33"/>
        <v>0</v>
      </c>
      <c r="K81" s="28">
        <f t="shared" si="33"/>
        <v>0</v>
      </c>
      <c r="L81" s="28">
        <f t="shared" si="33"/>
        <v>0</v>
      </c>
      <c r="M81" s="28">
        <f t="shared" si="33"/>
        <v>0</v>
      </c>
      <c r="N81" s="28">
        <f t="shared" si="33"/>
        <v>0</v>
      </c>
      <c r="O81" s="28">
        <f>SUM(C81:N81)</f>
        <v>0</v>
      </c>
    </row>
    <row r="82" spans="1:15" s="9" customFormat="1" ht="11.4" hidden="1" customHeight="1" outlineLevel="1" x14ac:dyDescent="0.25">
      <c r="A82" s="9" t="s">
        <v>67</v>
      </c>
      <c r="B82" s="26"/>
      <c r="C82" s="28">
        <f t="shared" ref="C82:N82" si="34">C49</f>
        <v>0</v>
      </c>
      <c r="D82" s="28">
        <f t="shared" si="34"/>
        <v>0</v>
      </c>
      <c r="E82" s="28">
        <f t="shared" si="34"/>
        <v>0</v>
      </c>
      <c r="F82" s="28">
        <f t="shared" si="34"/>
        <v>0</v>
      </c>
      <c r="G82" s="28">
        <f t="shared" si="34"/>
        <v>0</v>
      </c>
      <c r="H82" s="28">
        <f t="shared" si="34"/>
        <v>0</v>
      </c>
      <c r="I82" s="28">
        <f t="shared" si="34"/>
        <v>0</v>
      </c>
      <c r="J82" s="28">
        <f t="shared" si="34"/>
        <v>0</v>
      </c>
      <c r="K82" s="28">
        <f t="shared" si="34"/>
        <v>0</v>
      </c>
      <c r="L82" s="28">
        <f t="shared" si="34"/>
        <v>0</v>
      </c>
      <c r="M82" s="28">
        <f t="shared" si="34"/>
        <v>0</v>
      </c>
      <c r="N82" s="28">
        <f t="shared" si="34"/>
        <v>0</v>
      </c>
      <c r="O82" s="28">
        <f>SUM(C82:N82)</f>
        <v>0</v>
      </c>
    </row>
    <row r="83" spans="1:15" s="9" customFormat="1" ht="11.4" hidden="1" customHeight="1" outlineLevel="1" x14ac:dyDescent="0.25">
      <c r="A83" s="9" t="s">
        <v>77</v>
      </c>
      <c r="B83" s="26"/>
      <c r="C83" s="28">
        <f t="shared" ref="C83:N83" si="35">C53</f>
        <v>0</v>
      </c>
      <c r="D83" s="28">
        <f t="shared" si="35"/>
        <v>0</v>
      </c>
      <c r="E83" s="28">
        <f t="shared" si="35"/>
        <v>0</v>
      </c>
      <c r="F83" s="28">
        <f t="shared" si="35"/>
        <v>0</v>
      </c>
      <c r="G83" s="28">
        <f t="shared" si="35"/>
        <v>0</v>
      </c>
      <c r="H83" s="28">
        <f t="shared" si="35"/>
        <v>0</v>
      </c>
      <c r="I83" s="28">
        <f t="shared" si="35"/>
        <v>0</v>
      </c>
      <c r="J83" s="28">
        <f t="shared" si="35"/>
        <v>0</v>
      </c>
      <c r="K83" s="28">
        <f t="shared" si="35"/>
        <v>0</v>
      </c>
      <c r="L83" s="28">
        <f t="shared" si="35"/>
        <v>0</v>
      </c>
      <c r="M83" s="28">
        <f t="shared" si="35"/>
        <v>0</v>
      </c>
      <c r="N83" s="28">
        <f t="shared" si="35"/>
        <v>0</v>
      </c>
      <c r="O83" s="28">
        <f>SUM(C83:N83)</f>
        <v>0</v>
      </c>
    </row>
    <row r="84" spans="1:15" collapsed="1" x14ac:dyDescent="0.2"/>
  </sheetData>
  <sheetProtection password="C963" sheet="1" objects="1" scenarios="1" selectLockedCells="1"/>
  <mergeCells count="19">
    <mergeCell ref="C9:D9"/>
    <mergeCell ref="A10:O10"/>
    <mergeCell ref="C7:D7"/>
    <mergeCell ref="F7:G7"/>
    <mergeCell ref="H7:I7"/>
    <mergeCell ref="J7:K7"/>
    <mergeCell ref="M7:O7"/>
    <mergeCell ref="C8:D8"/>
    <mergeCell ref="F8:G8"/>
    <mergeCell ref="H8:I8"/>
    <mergeCell ref="J8:K8"/>
    <mergeCell ref="M8:O8"/>
    <mergeCell ref="C5:D5"/>
    <mergeCell ref="M5:O5"/>
    <mergeCell ref="C6:D6"/>
    <mergeCell ref="F6:G6"/>
    <mergeCell ref="H6:I6"/>
    <mergeCell ref="J6:K6"/>
    <mergeCell ref="M6:O6"/>
  </mergeCells>
  <dataValidations count="1">
    <dataValidation type="list" allowBlank="1" showInputMessage="1" showErrorMessage="1" sqref="C8:D8" xr:uid="{00000000-0002-0000-0F00-000000000000}">
      <formula1>Geschlecht</formula1>
    </dataValidation>
  </dataValidations>
  <printOptions horizontalCentered="1"/>
  <pageMargins left="0.19685039370078741" right="0.19685039370078741" top="0.19685039370078741" bottom="0.6692913385826772" header="0.51181102362204722" footer="0.51181102362204722"/>
  <pageSetup paperSize="9" scale="73" orientation="landscape" r:id="rId1"/>
  <headerFooter>
    <oddFooter>&amp;L&amp;"Arial,Standard"Dies ist eine Vorlage der FI-Partner GmbH. Haben Sie noch Fragen? Wir helfen Ihnen gerne weiter. Kontaktieren Sie uns:
info@fi-partner.ch / Tel. +41 44 501 77 20</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8">
    <pageSetUpPr fitToPage="1"/>
  </sheetPr>
  <dimension ref="A1:O84"/>
  <sheetViews>
    <sheetView zoomScaleNormal="100" workbookViewId="0">
      <selection activeCell="C6" sqref="C6:D6"/>
    </sheetView>
  </sheetViews>
  <sheetFormatPr baseColWidth="10" defaultRowHeight="12.6" outlineLevelRow="1" x14ac:dyDescent="0.2"/>
  <cols>
    <col min="1" max="1" width="12.1796875" customWidth="1"/>
    <col min="2" max="2" width="6.1796875" customWidth="1"/>
    <col min="3" max="14" width="8.1796875" style="1" customWidth="1"/>
    <col min="15" max="15" width="9.1796875" style="1" customWidth="1"/>
  </cols>
  <sheetData>
    <row r="1" spans="1:15" ht="15.6" x14ac:dyDescent="0.3">
      <c r="A1" s="3" t="str">
        <f>'Total Firma'!A1</f>
        <v>Musterbeispiel GmbH</v>
      </c>
      <c r="B1" s="3"/>
      <c r="C1" s="82"/>
      <c r="D1"/>
      <c r="E1" s="4"/>
      <c r="F1" s="5"/>
      <c r="G1" s="4"/>
      <c r="H1"/>
      <c r="I1"/>
      <c r="J1"/>
      <c r="K1"/>
      <c r="L1"/>
      <c r="M1"/>
      <c r="N1"/>
      <c r="O1"/>
    </row>
    <row r="2" spans="1:15" s="2" customFormat="1" ht="15" x14ac:dyDescent="0.25">
      <c r="A2" s="6" t="str">
        <f>'Total Firma'!A2</f>
        <v>Beispielstrasse 1</v>
      </c>
      <c r="B2" s="6"/>
      <c r="C2" s="17"/>
      <c r="E2" s="18"/>
      <c r="F2" s="19"/>
      <c r="G2" s="18"/>
    </row>
    <row r="3" spans="1:15" s="2" customFormat="1" ht="15" x14ac:dyDescent="0.25">
      <c r="A3" s="6" t="str">
        <f>'Total Firma'!A3</f>
        <v>3000 Bern</v>
      </c>
      <c r="B3" s="6"/>
      <c r="C3" s="17"/>
      <c r="E3" s="18"/>
      <c r="F3" s="19"/>
      <c r="G3" s="18"/>
    </row>
    <row r="4" spans="1:15" s="7" customFormat="1" ht="13.2" x14ac:dyDescent="0.25">
      <c r="C4" s="81"/>
      <c r="D4" s="23"/>
      <c r="E4" s="15"/>
      <c r="F4" s="16"/>
      <c r="G4" s="15"/>
    </row>
    <row r="5" spans="1:15" s="7" customFormat="1" ht="13.2" x14ac:dyDescent="0.25">
      <c r="A5" s="7" t="s">
        <v>0</v>
      </c>
      <c r="C5" s="126">
        <f ca="1">'Total Firma'!G3</f>
        <v>44338</v>
      </c>
      <c r="D5" s="126"/>
      <c r="E5" s="24"/>
      <c r="F5" s="46" t="s">
        <v>14</v>
      </c>
      <c r="M5" s="127"/>
      <c r="N5" s="127"/>
      <c r="O5" s="127"/>
    </row>
    <row r="6" spans="1:15" s="7" customFormat="1" ht="13.2" x14ac:dyDescent="0.25">
      <c r="A6" s="7" t="s">
        <v>12</v>
      </c>
      <c r="C6" s="130"/>
      <c r="D6" s="130"/>
      <c r="E6" s="24"/>
      <c r="F6" s="128"/>
      <c r="G6" s="128"/>
      <c r="H6" s="128"/>
      <c r="I6" s="128"/>
      <c r="J6" s="128"/>
      <c r="K6" s="128"/>
      <c r="M6" s="127"/>
      <c r="N6" s="127"/>
      <c r="O6" s="127"/>
    </row>
    <row r="7" spans="1:15" s="7" customFormat="1" ht="13.2" x14ac:dyDescent="0.25">
      <c r="A7" s="7" t="s">
        <v>13</v>
      </c>
      <c r="C7" s="130"/>
      <c r="D7" s="130"/>
      <c r="E7" s="24"/>
      <c r="F7" s="128"/>
      <c r="G7" s="128"/>
      <c r="H7" s="128"/>
      <c r="I7" s="128"/>
      <c r="J7" s="128"/>
      <c r="K7" s="128"/>
      <c r="M7" s="127"/>
      <c r="N7" s="127"/>
      <c r="O7" s="127"/>
    </row>
    <row r="8" spans="1:15" s="7" customFormat="1" ht="13.2" x14ac:dyDescent="0.25">
      <c r="A8" s="7" t="s">
        <v>29</v>
      </c>
      <c r="C8" s="130"/>
      <c r="D8" s="130"/>
      <c r="E8" s="15"/>
      <c r="F8" s="128"/>
      <c r="G8" s="128"/>
      <c r="H8" s="128"/>
      <c r="I8" s="128"/>
      <c r="J8" s="128"/>
      <c r="K8" s="128"/>
      <c r="M8" s="127"/>
      <c r="N8" s="127"/>
      <c r="O8" s="127"/>
    </row>
    <row r="9" spans="1:15" s="7" customFormat="1" ht="13.2" x14ac:dyDescent="0.25">
      <c r="C9" s="131"/>
      <c r="D9" s="131"/>
      <c r="E9" s="15"/>
      <c r="F9" s="16"/>
      <c r="G9" s="15"/>
      <c r="M9" s="83"/>
      <c r="N9" s="83"/>
      <c r="O9" s="83"/>
    </row>
    <row r="10" spans="1:15" ht="18" x14ac:dyDescent="0.35">
      <c r="A10" s="129">
        <f>'Total Firma'!A10:O10</f>
        <v>44196</v>
      </c>
      <c r="B10" s="129"/>
      <c r="C10" s="129"/>
      <c r="D10" s="129"/>
      <c r="E10" s="129"/>
      <c r="F10" s="129"/>
      <c r="G10" s="129"/>
      <c r="H10" s="129"/>
      <c r="I10" s="129"/>
      <c r="J10" s="129"/>
      <c r="K10" s="129"/>
      <c r="L10" s="129"/>
      <c r="M10" s="129"/>
      <c r="N10" s="129"/>
      <c r="O10" s="129"/>
    </row>
    <row r="11" spans="1:15" s="10" customFormat="1" ht="11.4" customHeight="1" x14ac:dyDescent="0.2"/>
    <row r="12" spans="1:15" s="11" customFormat="1" ht="11.4" customHeight="1" x14ac:dyDescent="0.25">
      <c r="A12" s="9" t="s">
        <v>86</v>
      </c>
      <c r="B12" s="9" t="str">
        <f ca="1">RIGHT(CELL("Dateiname",A66),LEN(CELL("Dateiname",A66))-FIND("]",CELL("Dateiname",A66)))</f>
        <v>SL 14</v>
      </c>
      <c r="C12" s="9"/>
      <c r="D12" s="9"/>
      <c r="E12" s="9"/>
      <c r="F12" s="9"/>
      <c r="G12" s="9"/>
      <c r="H12" s="9"/>
      <c r="I12" s="9"/>
      <c r="J12" s="9"/>
      <c r="K12" s="9"/>
      <c r="L12" s="9"/>
      <c r="M12" s="9"/>
      <c r="N12" s="9"/>
      <c r="O12" s="9"/>
    </row>
    <row r="13" spans="1:15" s="10" customFormat="1" ht="6" customHeight="1" x14ac:dyDescent="0.2">
      <c r="C13" s="8"/>
      <c r="D13" s="8"/>
      <c r="E13" s="8"/>
      <c r="F13" s="8"/>
      <c r="G13" s="8"/>
      <c r="H13" s="8"/>
      <c r="I13" s="8"/>
      <c r="J13" s="8"/>
      <c r="K13" s="8"/>
      <c r="L13" s="8"/>
      <c r="M13" s="8"/>
      <c r="N13" s="8"/>
      <c r="O13" s="8"/>
    </row>
    <row r="14" spans="1:15" s="11" customFormat="1" ht="11.4" customHeight="1" x14ac:dyDescent="0.25">
      <c r="A14" s="9" t="s">
        <v>3</v>
      </c>
      <c r="B14" s="61">
        <f>C14-1</f>
        <v>44195</v>
      </c>
      <c r="C14" s="50">
        <f>'Total Firma'!A10</f>
        <v>44196</v>
      </c>
      <c r="D14" s="50">
        <f>EDATE(C14,1)</f>
        <v>44227</v>
      </c>
      <c r="E14" s="50">
        <f t="shared" ref="E14:N14" si="0">EDATE(D14,1)</f>
        <v>44255</v>
      </c>
      <c r="F14" s="50">
        <f t="shared" si="0"/>
        <v>44286</v>
      </c>
      <c r="G14" s="50">
        <f t="shared" si="0"/>
        <v>44316</v>
      </c>
      <c r="H14" s="50">
        <f t="shared" si="0"/>
        <v>44347</v>
      </c>
      <c r="I14" s="50">
        <f t="shared" si="0"/>
        <v>44377</v>
      </c>
      <c r="J14" s="50">
        <f t="shared" si="0"/>
        <v>44408</v>
      </c>
      <c r="K14" s="50">
        <f t="shared" si="0"/>
        <v>44439</v>
      </c>
      <c r="L14" s="50">
        <f t="shared" si="0"/>
        <v>44469</v>
      </c>
      <c r="M14" s="50">
        <f t="shared" si="0"/>
        <v>44500</v>
      </c>
      <c r="N14" s="50">
        <f t="shared" si="0"/>
        <v>44530</v>
      </c>
      <c r="O14" s="50" t="s">
        <v>2</v>
      </c>
    </row>
    <row r="15" spans="1:15" s="10" customFormat="1" ht="6" customHeight="1" x14ac:dyDescent="0.2">
      <c r="C15" s="8"/>
      <c r="D15" s="8"/>
      <c r="E15" s="8"/>
      <c r="F15" s="8"/>
      <c r="G15" s="8"/>
      <c r="H15" s="8"/>
      <c r="I15" s="8"/>
      <c r="J15" s="8"/>
      <c r="K15" s="8"/>
      <c r="L15" s="8"/>
      <c r="M15" s="8"/>
      <c r="N15" s="8"/>
      <c r="O15" s="8"/>
    </row>
    <row r="16" spans="1:15" s="10" customFormat="1" ht="11.4" hidden="1" customHeight="1" x14ac:dyDescent="0.2">
      <c r="A16" s="10" t="s">
        <v>69</v>
      </c>
      <c r="B16" s="84">
        <f>DATEDIF($C$7,B14,"M")/12</f>
        <v>120.91666666666667</v>
      </c>
      <c r="C16" s="84">
        <f t="shared" ref="C16:N16" si="1">DATEDIF($C$7,C14,"M")/12</f>
        <v>121</v>
      </c>
      <c r="D16" s="84">
        <f t="shared" si="1"/>
        <v>121.08333333333333</v>
      </c>
      <c r="E16" s="84">
        <f t="shared" si="1"/>
        <v>121.16666666666667</v>
      </c>
      <c r="F16" s="84">
        <f t="shared" si="1"/>
        <v>121.25</v>
      </c>
      <c r="G16" s="84">
        <f t="shared" si="1"/>
        <v>121.33333333333333</v>
      </c>
      <c r="H16" s="84">
        <f t="shared" si="1"/>
        <v>121.41666666666667</v>
      </c>
      <c r="I16" s="84">
        <f t="shared" si="1"/>
        <v>121.5</v>
      </c>
      <c r="J16" s="84">
        <f t="shared" si="1"/>
        <v>121.58333333333333</v>
      </c>
      <c r="K16" s="84">
        <f t="shared" si="1"/>
        <v>121.66666666666667</v>
      </c>
      <c r="L16" s="84">
        <f t="shared" si="1"/>
        <v>121.75</v>
      </c>
      <c r="M16" s="84">
        <f t="shared" si="1"/>
        <v>121.83333333333333</v>
      </c>
      <c r="N16" s="84">
        <f t="shared" si="1"/>
        <v>121.91666666666667</v>
      </c>
      <c r="O16" s="55"/>
    </row>
    <row r="17" spans="1:15" s="10" customFormat="1" ht="6" hidden="1" customHeight="1" x14ac:dyDescent="0.2">
      <c r="C17" s="8"/>
      <c r="D17" s="8"/>
      <c r="E17" s="8"/>
      <c r="F17" s="8"/>
      <c r="G17" s="8"/>
      <c r="H17" s="8"/>
      <c r="I17" s="8"/>
      <c r="J17" s="8"/>
      <c r="K17" s="8"/>
      <c r="L17" s="8"/>
      <c r="M17" s="8"/>
      <c r="N17" s="8"/>
      <c r="O17" s="8"/>
    </row>
    <row r="18" spans="1:15" s="10" customFormat="1" ht="11.4" hidden="1" customHeight="1" x14ac:dyDescent="0.2">
      <c r="A18" s="10" t="s">
        <v>79</v>
      </c>
      <c r="B18" s="85"/>
      <c r="C18" s="85">
        <f>IF(C$41&gt;0,1,0)</f>
        <v>0</v>
      </c>
      <c r="D18" s="85">
        <f t="shared" ref="D18:N18" si="2">IF(D$41&gt;0,1,0)</f>
        <v>0</v>
      </c>
      <c r="E18" s="85">
        <f t="shared" si="2"/>
        <v>0</v>
      </c>
      <c r="F18" s="85">
        <f t="shared" si="2"/>
        <v>0</v>
      </c>
      <c r="G18" s="85">
        <f t="shared" si="2"/>
        <v>0</v>
      </c>
      <c r="H18" s="85">
        <f t="shared" si="2"/>
        <v>0</v>
      </c>
      <c r="I18" s="85">
        <f t="shared" si="2"/>
        <v>0</v>
      </c>
      <c r="J18" s="85">
        <f t="shared" si="2"/>
        <v>0</v>
      </c>
      <c r="K18" s="85">
        <f t="shared" si="2"/>
        <v>0</v>
      </c>
      <c r="L18" s="85">
        <f t="shared" si="2"/>
        <v>0</v>
      </c>
      <c r="M18" s="85">
        <f t="shared" si="2"/>
        <v>0</v>
      </c>
      <c r="N18" s="85">
        <f t="shared" si="2"/>
        <v>0</v>
      </c>
      <c r="O18" s="27">
        <f>SUM(C18:N18)</f>
        <v>0</v>
      </c>
    </row>
    <row r="19" spans="1:15" s="10" customFormat="1" ht="11.4" hidden="1" customHeight="1" x14ac:dyDescent="0.2">
      <c r="A19" s="10" t="s">
        <v>74</v>
      </c>
      <c r="B19" s="85"/>
      <c r="C19" s="85">
        <f t="shared" ref="C19:N19" si="3">IF(C$47&gt;0,1,0)</f>
        <v>0</v>
      </c>
      <c r="D19" s="85">
        <f t="shared" si="3"/>
        <v>0</v>
      </c>
      <c r="E19" s="85">
        <f t="shared" si="3"/>
        <v>0</v>
      </c>
      <c r="F19" s="85">
        <f t="shared" si="3"/>
        <v>0</v>
      </c>
      <c r="G19" s="85">
        <f t="shared" si="3"/>
        <v>0</v>
      </c>
      <c r="H19" s="85">
        <f t="shared" si="3"/>
        <v>0</v>
      </c>
      <c r="I19" s="85">
        <f t="shared" si="3"/>
        <v>0</v>
      </c>
      <c r="J19" s="85">
        <f t="shared" si="3"/>
        <v>0</v>
      </c>
      <c r="K19" s="85">
        <f t="shared" si="3"/>
        <v>0</v>
      </c>
      <c r="L19" s="85">
        <f t="shared" si="3"/>
        <v>0</v>
      </c>
      <c r="M19" s="85">
        <f t="shared" si="3"/>
        <v>0</v>
      </c>
      <c r="N19" s="85">
        <f t="shared" si="3"/>
        <v>0</v>
      </c>
      <c r="O19" s="27">
        <f>SUM(C19:N19)</f>
        <v>0</v>
      </c>
    </row>
    <row r="20" spans="1:15" s="10" customFormat="1" ht="11.4" hidden="1" customHeight="1" x14ac:dyDescent="0.2">
      <c r="A20" s="10" t="s">
        <v>145</v>
      </c>
      <c r="B20" s="85"/>
      <c r="C20" s="85">
        <f>IF(C$16&gt;=IF($C$8="W",'Total Firma'!$G$7,'Total Firma'!$G$8),1,0)</f>
        <v>1</v>
      </c>
      <c r="D20" s="85">
        <f>IF(D$16&gt;=IF($C$8="W",'Total Firma'!$G$7,'Total Firma'!$G$8),1,0)</f>
        <v>1</v>
      </c>
      <c r="E20" s="85">
        <f>IF(E$16&gt;=IF($C$8="W",'Total Firma'!$G$7,'Total Firma'!$G$8),1,0)</f>
        <v>1</v>
      </c>
      <c r="F20" s="85">
        <f>IF(F$16&gt;=IF($C$8="W",'Total Firma'!$G$7,'Total Firma'!$G$8),1,0)</f>
        <v>1</v>
      </c>
      <c r="G20" s="85">
        <f>IF(G$16&gt;=IF($C$8="W",'Total Firma'!$G$7,'Total Firma'!$G$8),1,0)</f>
        <v>1</v>
      </c>
      <c r="H20" s="85">
        <f>IF(H$16&gt;=IF($C$8="W",'Total Firma'!$G$7,'Total Firma'!$G$8),1,0)</f>
        <v>1</v>
      </c>
      <c r="I20" s="85">
        <f>IF(I$16&gt;=IF($C$8="W",'Total Firma'!$G$7,'Total Firma'!$G$8),1,0)</f>
        <v>1</v>
      </c>
      <c r="J20" s="85">
        <f>IF(J$16&gt;=IF($C$8="W",'Total Firma'!$G$7,'Total Firma'!$G$8),1,0)</f>
        <v>1</v>
      </c>
      <c r="K20" s="85">
        <f>IF(K$16&gt;=IF($C$8="W",'Total Firma'!$G$7,'Total Firma'!$G$8),1,0)</f>
        <v>1</v>
      </c>
      <c r="L20" s="85">
        <f>IF(L$16&gt;=IF($C$8="W",'Total Firma'!$G$7,'Total Firma'!$G$8),1,0)</f>
        <v>1</v>
      </c>
      <c r="M20" s="85">
        <f>IF(M$16&gt;=IF($C$8="W",'Total Firma'!$G$7,'Total Firma'!$G$8),1,0)</f>
        <v>1</v>
      </c>
      <c r="N20" s="85">
        <f>IF(N$16&gt;=IF($C$8="W",'Total Firma'!$G$7,'Total Firma'!$G$8),1,0)</f>
        <v>1</v>
      </c>
      <c r="O20" s="27">
        <f>SUM(C20:N20)</f>
        <v>12</v>
      </c>
    </row>
    <row r="21" spans="1:15" s="10" customFormat="1" ht="6" hidden="1" customHeight="1" x14ac:dyDescent="0.2">
      <c r="C21" s="8"/>
      <c r="D21" s="8"/>
      <c r="E21" s="8"/>
      <c r="F21" s="8"/>
      <c r="G21" s="8"/>
      <c r="H21" s="8"/>
      <c r="I21" s="8"/>
      <c r="J21" s="8"/>
      <c r="K21" s="8"/>
      <c r="L21" s="8"/>
      <c r="M21" s="8"/>
      <c r="N21" s="8"/>
      <c r="O21" s="22"/>
    </row>
    <row r="22" spans="1:15" s="86" customFormat="1" ht="11.4" customHeight="1" x14ac:dyDescent="0.25">
      <c r="A22" s="86" t="s">
        <v>23</v>
      </c>
      <c r="B22" s="61"/>
      <c r="C22" s="30">
        <v>0</v>
      </c>
      <c r="D22" s="30">
        <v>0</v>
      </c>
      <c r="E22" s="30">
        <v>0</v>
      </c>
      <c r="F22" s="30">
        <v>0</v>
      </c>
      <c r="G22" s="30">
        <v>0</v>
      </c>
      <c r="H22" s="30">
        <v>0</v>
      </c>
      <c r="I22" s="30">
        <v>0</v>
      </c>
      <c r="J22" s="30">
        <v>0</v>
      </c>
      <c r="K22" s="30">
        <v>0</v>
      </c>
      <c r="L22" s="30">
        <v>0</v>
      </c>
      <c r="M22" s="30">
        <v>0</v>
      </c>
      <c r="N22" s="30">
        <v>0</v>
      </c>
      <c r="O22" s="42">
        <f>SUM(C22:N22)</f>
        <v>0</v>
      </c>
    </row>
    <row r="23" spans="1:15" s="86" customFormat="1" ht="11.4" customHeight="1" x14ac:dyDescent="0.25">
      <c r="A23" s="86" t="s">
        <v>99</v>
      </c>
      <c r="B23" s="61"/>
      <c r="C23" s="30">
        <v>0</v>
      </c>
      <c r="D23" s="30">
        <v>0</v>
      </c>
      <c r="E23" s="30">
        <v>0</v>
      </c>
      <c r="F23" s="30">
        <v>0</v>
      </c>
      <c r="G23" s="30">
        <v>0</v>
      </c>
      <c r="H23" s="30">
        <v>0</v>
      </c>
      <c r="I23" s="30">
        <v>0</v>
      </c>
      <c r="J23" s="30">
        <v>0</v>
      </c>
      <c r="K23" s="30">
        <v>0</v>
      </c>
      <c r="L23" s="30">
        <v>0</v>
      </c>
      <c r="M23" s="30">
        <v>0</v>
      </c>
      <c r="N23" s="30">
        <v>0</v>
      </c>
      <c r="O23" s="42">
        <f>SUM(C23:N23)</f>
        <v>0</v>
      </c>
    </row>
    <row r="24" spans="1:15" s="10" customFormat="1" ht="11.4" customHeight="1" x14ac:dyDescent="0.25">
      <c r="A24" s="10" t="s">
        <v>36</v>
      </c>
      <c r="B24" s="61"/>
      <c r="C24" s="30">
        <v>0</v>
      </c>
      <c r="D24" s="30">
        <v>0</v>
      </c>
      <c r="E24" s="30">
        <v>0</v>
      </c>
      <c r="F24" s="30">
        <v>0</v>
      </c>
      <c r="G24" s="30">
        <v>0</v>
      </c>
      <c r="H24" s="30">
        <v>0</v>
      </c>
      <c r="I24" s="30">
        <v>0</v>
      </c>
      <c r="J24" s="30">
        <v>0</v>
      </c>
      <c r="K24" s="30">
        <v>0</v>
      </c>
      <c r="L24" s="30">
        <v>0</v>
      </c>
      <c r="M24" s="30">
        <v>0</v>
      </c>
      <c r="N24" s="30">
        <v>0</v>
      </c>
      <c r="O24" s="25">
        <f>SUM(C24:N24)</f>
        <v>0</v>
      </c>
    </row>
    <row r="25" spans="1:15" s="86" customFormat="1" ht="11.4" customHeight="1" x14ac:dyDescent="0.2">
      <c r="A25" s="86" t="s">
        <v>26</v>
      </c>
      <c r="B25" s="43">
        <f>'Total Firma'!D7</f>
        <v>0</v>
      </c>
      <c r="C25" s="42">
        <f>ROUND(SUM(ROUND(SUM(C22*C23)*2,1)/2,C24)*$B25*2,1)/2</f>
        <v>0</v>
      </c>
      <c r="D25" s="42">
        <f t="shared" ref="D25:N25" si="4">ROUND(SUM(ROUND(SUM(D22*D23)*2,1)/2,D24)*$B25*2,1)/2</f>
        <v>0</v>
      </c>
      <c r="E25" s="42">
        <f t="shared" si="4"/>
        <v>0</v>
      </c>
      <c r="F25" s="42">
        <f t="shared" si="4"/>
        <v>0</v>
      </c>
      <c r="G25" s="42">
        <f t="shared" si="4"/>
        <v>0</v>
      </c>
      <c r="H25" s="42">
        <f t="shared" si="4"/>
        <v>0</v>
      </c>
      <c r="I25" s="42">
        <f t="shared" si="4"/>
        <v>0</v>
      </c>
      <c r="J25" s="42">
        <f t="shared" si="4"/>
        <v>0</v>
      </c>
      <c r="K25" s="42">
        <f t="shared" si="4"/>
        <v>0</v>
      </c>
      <c r="L25" s="42">
        <f t="shared" si="4"/>
        <v>0</v>
      </c>
      <c r="M25" s="42">
        <f t="shared" si="4"/>
        <v>0</v>
      </c>
      <c r="N25" s="42">
        <f t="shared" si="4"/>
        <v>0</v>
      </c>
      <c r="O25" s="42">
        <f>SUM(C25:N25)</f>
        <v>0</v>
      </c>
    </row>
    <row r="26" spans="1:15" s="9" customFormat="1" ht="11.4" customHeight="1" x14ac:dyDescent="0.25">
      <c r="A26" s="9" t="s">
        <v>25</v>
      </c>
      <c r="B26" s="61"/>
      <c r="C26" s="28">
        <f t="shared" ref="C26:N26" si="5">SUM(ROUND(SUM(C22*C23)*2,1)/2,C24,C25)</f>
        <v>0</v>
      </c>
      <c r="D26" s="28">
        <f t="shared" si="5"/>
        <v>0</v>
      </c>
      <c r="E26" s="28">
        <f t="shared" si="5"/>
        <v>0</v>
      </c>
      <c r="F26" s="28">
        <f t="shared" si="5"/>
        <v>0</v>
      </c>
      <c r="G26" s="28">
        <f t="shared" si="5"/>
        <v>0</v>
      </c>
      <c r="H26" s="28">
        <f t="shared" si="5"/>
        <v>0</v>
      </c>
      <c r="I26" s="28">
        <f t="shared" si="5"/>
        <v>0</v>
      </c>
      <c r="J26" s="28">
        <f t="shared" si="5"/>
        <v>0</v>
      </c>
      <c r="K26" s="28">
        <f t="shared" si="5"/>
        <v>0</v>
      </c>
      <c r="L26" s="28">
        <f t="shared" si="5"/>
        <v>0</v>
      </c>
      <c r="M26" s="28">
        <f t="shared" si="5"/>
        <v>0</v>
      </c>
      <c r="N26" s="28">
        <f t="shared" si="5"/>
        <v>0</v>
      </c>
      <c r="O26" s="28">
        <f>SUM(C26:N26)</f>
        <v>0</v>
      </c>
    </row>
    <row r="27" spans="1:15" s="10" customFormat="1" ht="6" customHeight="1" x14ac:dyDescent="0.2">
      <c r="B27" s="26"/>
      <c r="C27" s="27"/>
      <c r="D27" s="27"/>
      <c r="E27" s="27"/>
      <c r="F27" s="27"/>
      <c r="G27" s="27"/>
      <c r="H27" s="27"/>
      <c r="I27" s="27"/>
      <c r="J27" s="27"/>
      <c r="K27" s="27"/>
      <c r="L27" s="27"/>
      <c r="M27" s="27"/>
      <c r="N27" s="27"/>
      <c r="O27" s="25"/>
    </row>
    <row r="28" spans="1:15" s="10" customFormat="1" ht="11.4" customHeight="1" x14ac:dyDescent="0.2">
      <c r="A28" s="10" t="s">
        <v>73</v>
      </c>
      <c r="B28" s="26"/>
      <c r="C28" s="30">
        <v>0</v>
      </c>
      <c r="D28" s="30">
        <v>0</v>
      </c>
      <c r="E28" s="30">
        <v>0</v>
      </c>
      <c r="F28" s="30">
        <v>0</v>
      </c>
      <c r="G28" s="30">
        <v>0</v>
      </c>
      <c r="H28" s="30">
        <v>0</v>
      </c>
      <c r="I28" s="30">
        <v>0</v>
      </c>
      <c r="J28" s="30">
        <v>0</v>
      </c>
      <c r="K28" s="30">
        <v>0</v>
      </c>
      <c r="L28" s="30">
        <v>0</v>
      </c>
      <c r="M28" s="30">
        <v>0</v>
      </c>
      <c r="N28" s="30">
        <v>0</v>
      </c>
      <c r="O28" s="25">
        <f>SUM(C28:N28)</f>
        <v>0</v>
      </c>
    </row>
    <row r="29" spans="1:15" s="9" customFormat="1" ht="11.4" customHeight="1" x14ac:dyDescent="0.25">
      <c r="A29" s="9" t="s">
        <v>28</v>
      </c>
      <c r="B29" s="26"/>
      <c r="C29" s="28">
        <f t="shared" ref="C29:N29" si="6">SUM(C26:C28)</f>
        <v>0</v>
      </c>
      <c r="D29" s="28">
        <f t="shared" si="6"/>
        <v>0</v>
      </c>
      <c r="E29" s="28">
        <f t="shared" si="6"/>
        <v>0</v>
      </c>
      <c r="F29" s="28">
        <f t="shared" si="6"/>
        <v>0</v>
      </c>
      <c r="G29" s="28">
        <f t="shared" si="6"/>
        <v>0</v>
      </c>
      <c r="H29" s="28">
        <f t="shared" si="6"/>
        <v>0</v>
      </c>
      <c r="I29" s="28">
        <f t="shared" si="6"/>
        <v>0</v>
      </c>
      <c r="J29" s="28">
        <f t="shared" si="6"/>
        <v>0</v>
      </c>
      <c r="K29" s="28">
        <f t="shared" si="6"/>
        <v>0</v>
      </c>
      <c r="L29" s="28">
        <f t="shared" si="6"/>
        <v>0</v>
      </c>
      <c r="M29" s="28">
        <f t="shared" si="6"/>
        <v>0</v>
      </c>
      <c r="N29" s="28">
        <f t="shared" si="6"/>
        <v>0</v>
      </c>
      <c r="O29" s="28">
        <f>SUM(C29:N29)</f>
        <v>0</v>
      </c>
    </row>
    <row r="30" spans="1:15" s="10" customFormat="1" ht="6" customHeight="1" x14ac:dyDescent="0.2">
      <c r="B30" s="26"/>
      <c r="C30" s="27"/>
      <c r="D30" s="27"/>
      <c r="E30" s="27"/>
      <c r="F30" s="27"/>
      <c r="G30" s="27"/>
      <c r="H30" s="27"/>
      <c r="I30" s="27"/>
      <c r="J30" s="27"/>
      <c r="K30" s="27"/>
      <c r="L30" s="27"/>
      <c r="M30" s="27"/>
      <c r="N30" s="27"/>
      <c r="O30" s="25"/>
    </row>
    <row r="31" spans="1:15" s="10" customFormat="1" ht="11.4" hidden="1" customHeight="1" x14ac:dyDescent="0.2">
      <c r="A31" s="10" t="s">
        <v>68</v>
      </c>
      <c r="B31" s="26"/>
      <c r="C31" s="25">
        <f t="shared" ref="C31:N31" si="7">IF($B$16&lt;17,C$29,0)</f>
        <v>0</v>
      </c>
      <c r="D31" s="25">
        <f t="shared" si="7"/>
        <v>0</v>
      </c>
      <c r="E31" s="25">
        <f t="shared" si="7"/>
        <v>0</v>
      </c>
      <c r="F31" s="25">
        <f t="shared" si="7"/>
        <v>0</v>
      </c>
      <c r="G31" s="25">
        <f t="shared" si="7"/>
        <v>0</v>
      </c>
      <c r="H31" s="25">
        <f t="shared" si="7"/>
        <v>0</v>
      </c>
      <c r="I31" s="25">
        <f t="shared" si="7"/>
        <v>0</v>
      </c>
      <c r="J31" s="25">
        <f t="shared" si="7"/>
        <v>0</v>
      </c>
      <c r="K31" s="25">
        <f t="shared" si="7"/>
        <v>0</v>
      </c>
      <c r="L31" s="25">
        <f t="shared" si="7"/>
        <v>0</v>
      </c>
      <c r="M31" s="25">
        <f t="shared" si="7"/>
        <v>0</v>
      </c>
      <c r="N31" s="25">
        <f t="shared" si="7"/>
        <v>0</v>
      </c>
      <c r="O31" s="25">
        <f>SUM(C32:N32)</f>
        <v>0</v>
      </c>
    </row>
    <row r="32" spans="1:15" s="10" customFormat="1" ht="11.4" hidden="1" customHeight="1" x14ac:dyDescent="0.2">
      <c r="A32" s="10" t="s">
        <v>70</v>
      </c>
      <c r="B32" s="26"/>
      <c r="C32" s="25">
        <f>IF(C$16&gt;=IF($C$8="W",'Total Firma'!$G$7,'Total Firma'!$G$8),C$29,0)</f>
        <v>0</v>
      </c>
      <c r="D32" s="25">
        <f>IF(D$16&gt;=IF($C$8="W",'Total Firma'!$G$7,'Total Firma'!$G$8),D$29,0)</f>
        <v>0</v>
      </c>
      <c r="E32" s="25">
        <f>IF(E$16&gt;=IF($C$8="W",'Total Firma'!$G$7,'Total Firma'!$G$8),E$29,0)</f>
        <v>0</v>
      </c>
      <c r="F32" s="25">
        <f>IF(F$16&gt;=IF($C$8="W",'Total Firma'!$G$7,'Total Firma'!$G$8),F$29,0)</f>
        <v>0</v>
      </c>
      <c r="G32" s="25">
        <f>IF(G$16&gt;=IF($C$8="W",'Total Firma'!$G$7,'Total Firma'!$G$8),G$29,0)</f>
        <v>0</v>
      </c>
      <c r="H32" s="25">
        <f>IF(H$16&gt;=IF($C$8="W",'Total Firma'!$G$7,'Total Firma'!$G$8),H$29,0)</f>
        <v>0</v>
      </c>
      <c r="I32" s="25">
        <f>IF(I$16&gt;=IF($C$8="W",'Total Firma'!$G$7,'Total Firma'!$G$8),I$29,0)</f>
        <v>0</v>
      </c>
      <c r="J32" s="25">
        <f>IF(J$16&gt;=IF($C$8="W",'Total Firma'!$G$7,'Total Firma'!$G$8),J$29,0)</f>
        <v>0</v>
      </c>
      <c r="K32" s="25">
        <f>IF(K$16&gt;=IF($C$8="W",'Total Firma'!$G$7,'Total Firma'!$G$8),K$29,0)</f>
        <v>0</v>
      </c>
      <c r="L32" s="25">
        <f>IF(L$16&gt;=IF($C$8="W",'Total Firma'!$G$7,'Total Firma'!$G$8),L$29,0)</f>
        <v>0</v>
      </c>
      <c r="M32" s="25">
        <f>IF(M$16&gt;=IF($C$8="W",'Total Firma'!$G$7,'Total Firma'!$G$8),M$29,0)</f>
        <v>0</v>
      </c>
      <c r="N32" s="25">
        <f>IF(N$16&gt;=IF($C$8="W",'Total Firma'!$G$7,'Total Firma'!$G$8),N$29,0)</f>
        <v>0</v>
      </c>
      <c r="O32" s="25">
        <f>SUM(C32:N32)</f>
        <v>0</v>
      </c>
    </row>
    <row r="33" spans="1:15" s="10" customFormat="1" ht="11.4" hidden="1" customHeight="1" x14ac:dyDescent="0.2">
      <c r="A33" s="10" t="s">
        <v>116</v>
      </c>
      <c r="B33" s="26"/>
      <c r="C33" s="25">
        <f>IF(C$16&gt;=IF($C$8="W",'Total Firma'!$N$7,'Total Firma'!$N$8),C$47,0)</f>
        <v>0</v>
      </c>
      <c r="D33" s="25">
        <f>IF(D$16&gt;=IF($C$8="W",'Total Firma'!$N$7,'Total Firma'!$N$8),D$47,0)</f>
        <v>0</v>
      </c>
      <c r="E33" s="25">
        <f>IF(E$16&gt;=IF($C$8="W",'Total Firma'!$N$7,'Total Firma'!$N$8),E$47,0)</f>
        <v>0</v>
      </c>
      <c r="F33" s="25">
        <f>IF(F$16&gt;=IF($C$8="W",'Total Firma'!$N$7,'Total Firma'!$N$8),F$47,0)</f>
        <v>0</v>
      </c>
      <c r="G33" s="25">
        <f>IF(G$16&gt;=IF($C$8="W",'Total Firma'!$N$7,'Total Firma'!$N$8),G$47,0)</f>
        <v>0</v>
      </c>
      <c r="H33" s="25">
        <f>IF(H$16&gt;=IF($C$8="W",'Total Firma'!$N$7,'Total Firma'!$N$8),H$47,0)</f>
        <v>0</v>
      </c>
      <c r="I33" s="25">
        <f>IF(I$16&gt;=IF($C$8="W",'Total Firma'!$N$7,'Total Firma'!$N$8),I$47,0)</f>
        <v>0</v>
      </c>
      <c r="J33" s="25">
        <f>IF(J$16&gt;=IF($C$8="W",'Total Firma'!$N$7,'Total Firma'!$N$8),J$47,0)</f>
        <v>0</v>
      </c>
      <c r="K33" s="25">
        <f>IF(K$16&gt;=IF($C$8="W",'Total Firma'!$N$7,'Total Firma'!$N$8),K$47,0)</f>
        <v>0</v>
      </c>
      <c r="L33" s="25">
        <f>IF(L$16&gt;=IF($C$8="W",'Total Firma'!$N$7,'Total Firma'!$N$8),L$47,0)</f>
        <v>0</v>
      </c>
      <c r="M33" s="25">
        <f>IF(M$16&gt;=IF($C$8="W",'Total Firma'!$N$7,'Total Firma'!$N$8),M$47,0)</f>
        <v>0</v>
      </c>
      <c r="N33" s="25">
        <f>IF(N$16&gt;=IF($C$8="W",'Total Firma'!$N$7,'Total Firma'!$N$8),N$47,0)</f>
        <v>0</v>
      </c>
      <c r="O33" s="25">
        <f>SUM(C33:N33)</f>
        <v>0</v>
      </c>
    </row>
    <row r="34" spans="1:15" s="10" customFormat="1" ht="5.25" hidden="1" customHeight="1" x14ac:dyDescent="0.2">
      <c r="B34" s="26"/>
      <c r="C34" s="27"/>
      <c r="D34" s="27"/>
      <c r="E34" s="27"/>
      <c r="F34" s="27"/>
      <c r="G34" s="27"/>
      <c r="H34" s="27"/>
      <c r="I34" s="27"/>
      <c r="J34" s="27"/>
      <c r="K34" s="27"/>
      <c r="L34" s="27"/>
      <c r="M34" s="27"/>
      <c r="N34" s="27"/>
      <c r="O34" s="25"/>
    </row>
    <row r="35" spans="1:15" s="10" customFormat="1" ht="11.4" hidden="1" customHeight="1" x14ac:dyDescent="0.2">
      <c r="A35" s="10" t="s">
        <v>148</v>
      </c>
      <c r="B35" s="26"/>
      <c r="C35" s="25">
        <f>IF(C20&gt;0,'Total Firma'!$F7+B37,0+B37)</f>
        <v>1400</v>
      </c>
      <c r="D35" s="25">
        <f>IF(D20&gt;0,'Total Firma'!$F7+C37,0+C37)</f>
        <v>2800</v>
      </c>
      <c r="E35" s="25">
        <f>IF(E20&gt;0,'Total Firma'!$F7+D37,0+D37)</f>
        <v>4200</v>
      </c>
      <c r="F35" s="25">
        <f>IF(F20&gt;0,'Total Firma'!$F7+E37,0+E37)</f>
        <v>5600</v>
      </c>
      <c r="G35" s="25">
        <f>IF(G20&gt;0,'Total Firma'!$F7+F37,0+F37)</f>
        <v>7000</v>
      </c>
      <c r="H35" s="25">
        <f>IF(H20&gt;0,'Total Firma'!$F7+G37,0+G37)</f>
        <v>8400</v>
      </c>
      <c r="I35" s="25">
        <f>IF(I20&gt;0,'Total Firma'!$F7+H37,0+H37)</f>
        <v>9800</v>
      </c>
      <c r="J35" s="25">
        <f>IF(J20&gt;0,'Total Firma'!$F7+I37,0+I37)</f>
        <v>11200</v>
      </c>
      <c r="K35" s="25">
        <f>IF(K20&gt;0,'Total Firma'!$F7+J37,0+J37)</f>
        <v>12600</v>
      </c>
      <c r="L35" s="25">
        <f>IF(L20&gt;0,'Total Firma'!$F7+K37,0+K37)</f>
        <v>14000</v>
      </c>
      <c r="M35" s="25">
        <f>IF(M20&gt;0,'Total Firma'!$F7+L37,0+L37)</f>
        <v>15400</v>
      </c>
      <c r="N35" s="25">
        <f>IF(N20&gt;0,'Total Firma'!$F7+M37,0+M37)</f>
        <v>16800</v>
      </c>
      <c r="O35" s="25">
        <f>SUM(C35:N35)</f>
        <v>109200</v>
      </c>
    </row>
    <row r="36" spans="1:15" s="10" customFormat="1" ht="11.4" hidden="1" customHeight="1" x14ac:dyDescent="0.2">
      <c r="A36" s="10" t="s">
        <v>147</v>
      </c>
      <c r="B36" s="26"/>
      <c r="C36" s="25">
        <f>IF(C32&gt;C35,C35*-1,C32*-1)</f>
        <v>0</v>
      </c>
      <c r="D36" s="25">
        <f t="shared" ref="D36:N36" si="8">IF(D32&gt;D35,D35*-1,D32*-1)</f>
        <v>0</v>
      </c>
      <c r="E36" s="25">
        <f t="shared" si="8"/>
        <v>0</v>
      </c>
      <c r="F36" s="25">
        <f t="shared" si="8"/>
        <v>0</v>
      </c>
      <c r="G36" s="25">
        <f t="shared" si="8"/>
        <v>0</v>
      </c>
      <c r="H36" s="25">
        <f t="shared" si="8"/>
        <v>0</v>
      </c>
      <c r="I36" s="25">
        <f t="shared" si="8"/>
        <v>0</v>
      </c>
      <c r="J36" s="25">
        <f t="shared" si="8"/>
        <v>0</v>
      </c>
      <c r="K36" s="25">
        <f t="shared" si="8"/>
        <v>0</v>
      </c>
      <c r="L36" s="25">
        <f t="shared" si="8"/>
        <v>0</v>
      </c>
      <c r="M36" s="25">
        <f t="shared" si="8"/>
        <v>0</v>
      </c>
      <c r="N36" s="25">
        <f t="shared" si="8"/>
        <v>0</v>
      </c>
      <c r="O36" s="25">
        <f>SUM(C36:N36)</f>
        <v>0</v>
      </c>
    </row>
    <row r="37" spans="1:15" s="10" customFormat="1" ht="11.4" hidden="1" customHeight="1" x14ac:dyDescent="0.2">
      <c r="A37" s="10" t="s">
        <v>146</v>
      </c>
      <c r="B37" s="26"/>
      <c r="C37" s="25">
        <f t="shared" ref="C37:G37" si="9">SUM(C35:C36)</f>
        <v>1400</v>
      </c>
      <c r="D37" s="25">
        <f t="shared" si="9"/>
        <v>2800</v>
      </c>
      <c r="E37" s="25">
        <f t="shared" si="9"/>
        <v>4200</v>
      </c>
      <c r="F37" s="25">
        <f t="shared" si="9"/>
        <v>5600</v>
      </c>
      <c r="G37" s="25">
        <f t="shared" si="9"/>
        <v>7000</v>
      </c>
      <c r="H37" s="25">
        <f>SUM(H35:H36)</f>
        <v>8400</v>
      </c>
      <c r="I37" s="25">
        <f t="shared" ref="I37:M37" si="10">SUM(I35:I36)</f>
        <v>9800</v>
      </c>
      <c r="J37" s="25">
        <f t="shared" si="10"/>
        <v>11200</v>
      </c>
      <c r="K37" s="25">
        <f t="shared" si="10"/>
        <v>12600</v>
      </c>
      <c r="L37" s="25">
        <f t="shared" si="10"/>
        <v>14000</v>
      </c>
      <c r="M37" s="25">
        <f t="shared" si="10"/>
        <v>15400</v>
      </c>
      <c r="N37" s="25">
        <f>SUM(N35:N36)</f>
        <v>16800</v>
      </c>
      <c r="O37" s="25">
        <f>SUM(C37:N37)</f>
        <v>109200</v>
      </c>
    </row>
    <row r="38" spans="1:15" s="10" customFormat="1" ht="5.25" hidden="1" customHeight="1" x14ac:dyDescent="0.2">
      <c r="B38" s="26"/>
      <c r="C38" s="27"/>
      <c r="D38" s="27"/>
      <c r="E38" s="27"/>
      <c r="F38" s="27"/>
      <c r="G38" s="27"/>
      <c r="H38" s="27"/>
      <c r="I38" s="27"/>
      <c r="J38" s="27"/>
      <c r="K38" s="27"/>
      <c r="L38" s="27"/>
      <c r="M38" s="27"/>
      <c r="N38" s="27"/>
      <c r="O38" s="25"/>
    </row>
    <row r="39" spans="1:15" s="10" customFormat="1" ht="11.4" hidden="1" customHeight="1" x14ac:dyDescent="0.2">
      <c r="A39" s="10" t="s">
        <v>63</v>
      </c>
      <c r="B39" s="26"/>
      <c r="C39" s="25">
        <f>IF(SUM(C29-C31+C36)&gt;0,SUM(C29-C31+C36),0)</f>
        <v>0</v>
      </c>
      <c r="D39" s="25">
        <f t="shared" ref="D39:N39" si="11">IF(SUM(D29-D31+D36)&gt;0,SUM(D29-D31+D36),0)</f>
        <v>0</v>
      </c>
      <c r="E39" s="25">
        <f t="shared" si="11"/>
        <v>0</v>
      </c>
      <c r="F39" s="25">
        <f t="shared" si="11"/>
        <v>0</v>
      </c>
      <c r="G39" s="25">
        <f t="shared" si="11"/>
        <v>0</v>
      </c>
      <c r="H39" s="25">
        <f t="shared" si="11"/>
        <v>0</v>
      </c>
      <c r="I39" s="25">
        <f t="shared" si="11"/>
        <v>0</v>
      </c>
      <c r="J39" s="25">
        <f>IF(SUM(J29-J31+J36)&gt;0,SUM(J29-J31+J36),0)</f>
        <v>0</v>
      </c>
      <c r="K39" s="25">
        <f t="shared" si="11"/>
        <v>0</v>
      </c>
      <c r="L39" s="25">
        <f t="shared" si="11"/>
        <v>0</v>
      </c>
      <c r="M39" s="25">
        <f t="shared" si="11"/>
        <v>0</v>
      </c>
      <c r="N39" s="25">
        <f t="shared" si="11"/>
        <v>0</v>
      </c>
      <c r="O39" s="25">
        <f>SUM(C39:N39)</f>
        <v>0</v>
      </c>
    </row>
    <row r="40" spans="1:15" s="10" customFormat="1" ht="5.25" hidden="1" customHeight="1" x14ac:dyDescent="0.2">
      <c r="B40" s="26"/>
      <c r="C40" s="27"/>
      <c r="D40" s="27"/>
      <c r="E40" s="27"/>
      <c r="F40" s="27"/>
      <c r="G40" s="27"/>
      <c r="H40" s="27"/>
      <c r="I40" s="27"/>
      <c r="J40" s="27"/>
      <c r="K40" s="27"/>
      <c r="L40" s="27"/>
      <c r="M40" s="27"/>
      <c r="N40" s="27"/>
      <c r="O40" s="25"/>
    </row>
    <row r="41" spans="1:15" s="10" customFormat="1" ht="11.4" hidden="1" customHeight="1" x14ac:dyDescent="0.2">
      <c r="A41" s="10" t="s">
        <v>82</v>
      </c>
      <c r="B41" s="26"/>
      <c r="C41" s="25">
        <f t="shared" ref="C41:N41" si="12">C29-C31-C32</f>
        <v>0</v>
      </c>
      <c r="D41" s="25">
        <f t="shared" si="12"/>
        <v>0</v>
      </c>
      <c r="E41" s="25">
        <f t="shared" si="12"/>
        <v>0</v>
      </c>
      <c r="F41" s="25">
        <f t="shared" si="12"/>
        <v>0</v>
      </c>
      <c r="G41" s="25">
        <f t="shared" si="12"/>
        <v>0</v>
      </c>
      <c r="H41" s="25">
        <f t="shared" si="12"/>
        <v>0</v>
      </c>
      <c r="I41" s="25">
        <f t="shared" si="12"/>
        <v>0</v>
      </c>
      <c r="J41" s="25">
        <f t="shared" si="12"/>
        <v>0</v>
      </c>
      <c r="K41" s="25">
        <f t="shared" si="12"/>
        <v>0</v>
      </c>
      <c r="L41" s="25">
        <f t="shared" si="12"/>
        <v>0</v>
      </c>
      <c r="M41" s="25">
        <f t="shared" si="12"/>
        <v>0</v>
      </c>
      <c r="N41" s="25">
        <f t="shared" si="12"/>
        <v>0</v>
      </c>
      <c r="O41" s="25">
        <f>SUM(C41:N41)</f>
        <v>0</v>
      </c>
    </row>
    <row r="42" spans="1:15" s="10" customFormat="1" ht="11.4" hidden="1" customHeight="1" x14ac:dyDescent="0.2">
      <c r="A42" s="10" t="s">
        <v>110</v>
      </c>
      <c r="B42" s="26"/>
      <c r="C42" s="25">
        <f>IF(C41&lt;='Total Firma'!$J$7,C41,'Total Firma'!$J$7)</f>
        <v>0</v>
      </c>
      <c r="D42" s="25">
        <f>IF(D41&lt;='Total Firma'!$J$7,D41,'Total Firma'!$J$7)</f>
        <v>0</v>
      </c>
      <c r="E42" s="25">
        <f>IF(E41&lt;='Total Firma'!$J$7,E41,'Total Firma'!$J$7)</f>
        <v>0</v>
      </c>
      <c r="F42" s="25">
        <f>IF(F41&lt;='Total Firma'!$J$7,F41,'Total Firma'!$J$7)</f>
        <v>0</v>
      </c>
      <c r="G42" s="25">
        <f>IF(G41&lt;='Total Firma'!$J$7,G41,'Total Firma'!$J$7)</f>
        <v>0</v>
      </c>
      <c r="H42" s="25">
        <f>IF(H41&lt;='Total Firma'!$J$7,H41,'Total Firma'!$J$7)</f>
        <v>0</v>
      </c>
      <c r="I42" s="25">
        <f>IF(I41&lt;='Total Firma'!$J$7,I41,'Total Firma'!$J$7)</f>
        <v>0</v>
      </c>
      <c r="J42" s="25">
        <f>IF(J41&lt;='Total Firma'!$J$7,J41,'Total Firma'!$J$7)</f>
        <v>0</v>
      </c>
      <c r="K42" s="25">
        <f>IF(K41&lt;='Total Firma'!$J$7,K41,'Total Firma'!$J$7)</f>
        <v>0</v>
      </c>
      <c r="L42" s="25">
        <f>IF(L41&lt;='Total Firma'!$J$7,L41,'Total Firma'!$J$7)</f>
        <v>0</v>
      </c>
      <c r="M42" s="25">
        <f>IF(M41&lt;='Total Firma'!$J$7,M41,'Total Firma'!$J$7)</f>
        <v>0</v>
      </c>
      <c r="N42" s="25">
        <f>IF(N41&lt;='Total Firma'!$J$7,N41,'Total Firma'!$J$7)</f>
        <v>0</v>
      </c>
      <c r="O42" s="25">
        <f>SUM(C42:N42)</f>
        <v>0</v>
      </c>
    </row>
    <row r="43" spans="1:15" s="10" customFormat="1" ht="11.4" hidden="1" customHeight="1" x14ac:dyDescent="0.2">
      <c r="A43" s="10" t="s">
        <v>111</v>
      </c>
      <c r="B43" s="26"/>
      <c r="C43" s="25">
        <f t="shared" ref="C43:N43" si="13">C41-C42</f>
        <v>0</v>
      </c>
      <c r="D43" s="25">
        <f t="shared" si="13"/>
        <v>0</v>
      </c>
      <c r="E43" s="25">
        <f t="shared" si="13"/>
        <v>0</v>
      </c>
      <c r="F43" s="25">
        <f t="shared" si="13"/>
        <v>0</v>
      </c>
      <c r="G43" s="25">
        <f t="shared" si="13"/>
        <v>0</v>
      </c>
      <c r="H43" s="25">
        <f t="shared" si="13"/>
        <v>0</v>
      </c>
      <c r="I43" s="25">
        <f t="shared" si="13"/>
        <v>0</v>
      </c>
      <c r="J43" s="25">
        <f t="shared" si="13"/>
        <v>0</v>
      </c>
      <c r="K43" s="25">
        <f t="shared" si="13"/>
        <v>0</v>
      </c>
      <c r="L43" s="25">
        <f t="shared" si="13"/>
        <v>0</v>
      </c>
      <c r="M43" s="25">
        <f t="shared" si="13"/>
        <v>0</v>
      </c>
      <c r="N43" s="25">
        <f t="shared" si="13"/>
        <v>0</v>
      </c>
      <c r="O43" s="25">
        <f>SUM(C43:N43)</f>
        <v>0</v>
      </c>
    </row>
    <row r="44" spans="1:15" s="10" customFormat="1" ht="11.4" hidden="1" customHeight="1" x14ac:dyDescent="0.2">
      <c r="A44" s="10" t="s">
        <v>112</v>
      </c>
      <c r="B44" s="26"/>
      <c r="C44" s="25">
        <f>IF('Total Firma'!$J$7*$O$18&gt;=$O$42,C41,IF(C$18&gt;0,'Total Firma'!$J$7,0))</f>
        <v>0</v>
      </c>
      <c r="D44" s="25">
        <f>IF('Total Firma'!$J$7*$O$18&gt;=$O$42,D41,IF(D$18&gt;0,'Total Firma'!$J$7,0))</f>
        <v>0</v>
      </c>
      <c r="E44" s="25">
        <f>IF('Total Firma'!$J$7*$O$18&gt;=$O$42,E41,IF(E$18&gt;0,'Total Firma'!$J$7,0))</f>
        <v>0</v>
      </c>
      <c r="F44" s="25">
        <f>IF('Total Firma'!$J$7*$O$18&gt;=$O$42,F41,IF(F$18&gt;0,'Total Firma'!$J$7,0))</f>
        <v>0</v>
      </c>
      <c r="G44" s="25">
        <f>IF('Total Firma'!$J$7*$O$18&gt;=$O$42,G41,IF(G$18&gt;0,'Total Firma'!$J$7,0))</f>
        <v>0</v>
      </c>
      <c r="H44" s="25">
        <f>IF('Total Firma'!$J$7*$O$18&gt;=$O$42,H41,IF(H$18&gt;0,'Total Firma'!$J$7,0))</f>
        <v>0</v>
      </c>
      <c r="I44" s="25">
        <f>IF('Total Firma'!$J$7*$O$18&gt;=$O$42,I41,IF(I$18&gt;0,'Total Firma'!$J$7,0))</f>
        <v>0</v>
      </c>
      <c r="J44" s="25">
        <f>IF('Total Firma'!$J$7*$O$18&gt;=$O$42,J41,IF(J$18&gt;0,'Total Firma'!$J$7,0))</f>
        <v>0</v>
      </c>
      <c r="K44" s="25">
        <f>IF('Total Firma'!$J$7*$O$18&gt;=$O$42,K41,IF(K$18&gt;0,'Total Firma'!$J$7,0))</f>
        <v>0</v>
      </c>
      <c r="L44" s="25">
        <f>IF('Total Firma'!$J$7*$O$18&gt;=$O$42,L41,IF(L$18&gt;0,'Total Firma'!$J$7,0))</f>
        <v>0</v>
      </c>
      <c r="M44" s="25">
        <f>IF('Total Firma'!$J$7*$O$18&gt;=$O$42,M41,IF(M$18&gt;0,'Total Firma'!$J$7,0))</f>
        <v>0</v>
      </c>
      <c r="N44" s="25">
        <f>IF('Total Firma'!$J$7*$O$18&gt;=$O$42,N41,IF(N$18&gt;0,'Total Firma'!$J$7,0))</f>
        <v>0</v>
      </c>
      <c r="O44" s="25">
        <f>SUM(C44:N44)</f>
        <v>0</v>
      </c>
    </row>
    <row r="45" spans="1:15" s="10" customFormat="1" ht="11.4" hidden="1" customHeight="1" x14ac:dyDescent="0.2">
      <c r="A45" s="10" t="s">
        <v>113</v>
      </c>
      <c r="B45" s="26"/>
      <c r="C45" s="25">
        <f t="shared" ref="C45:N45" si="14">IF(C$18&gt;0,SUM($O41-$O44)/$O$18,0)</f>
        <v>0</v>
      </c>
      <c r="D45" s="25">
        <f t="shared" si="14"/>
        <v>0</v>
      </c>
      <c r="E45" s="25">
        <f t="shared" si="14"/>
        <v>0</v>
      </c>
      <c r="F45" s="25">
        <f t="shared" si="14"/>
        <v>0</v>
      </c>
      <c r="G45" s="25">
        <f t="shared" si="14"/>
        <v>0</v>
      </c>
      <c r="H45" s="25">
        <f t="shared" si="14"/>
        <v>0</v>
      </c>
      <c r="I45" s="25">
        <f t="shared" si="14"/>
        <v>0</v>
      </c>
      <c r="J45" s="25">
        <f t="shared" si="14"/>
        <v>0</v>
      </c>
      <c r="K45" s="25">
        <f t="shared" si="14"/>
        <v>0</v>
      </c>
      <c r="L45" s="25">
        <f t="shared" si="14"/>
        <v>0</v>
      </c>
      <c r="M45" s="25">
        <f t="shared" si="14"/>
        <v>0</v>
      </c>
      <c r="N45" s="25">
        <f t="shared" si="14"/>
        <v>0</v>
      </c>
      <c r="O45" s="25">
        <f>SUM(C45:N45)</f>
        <v>0</v>
      </c>
    </row>
    <row r="46" spans="1:15" s="10" customFormat="1" ht="5.25" hidden="1" customHeight="1" x14ac:dyDescent="0.2">
      <c r="B46" s="26"/>
      <c r="C46" s="27"/>
      <c r="D46" s="27"/>
      <c r="E46" s="27"/>
      <c r="F46" s="27"/>
      <c r="G46" s="27"/>
      <c r="H46" s="27"/>
      <c r="I46" s="27"/>
      <c r="J46" s="27"/>
      <c r="K46" s="27"/>
      <c r="L46" s="27"/>
      <c r="M46" s="27"/>
      <c r="N46" s="27"/>
      <c r="O46" s="25"/>
    </row>
    <row r="47" spans="1:15" s="10" customFormat="1" ht="11.4" hidden="1" customHeight="1" x14ac:dyDescent="0.2">
      <c r="A47" s="10" t="s">
        <v>83</v>
      </c>
      <c r="B47" s="26"/>
      <c r="C47" s="25">
        <f t="shared" ref="C47:N47" si="15">C$29-C$28</f>
        <v>0</v>
      </c>
      <c r="D47" s="25">
        <f t="shared" si="15"/>
        <v>0</v>
      </c>
      <c r="E47" s="25">
        <f t="shared" si="15"/>
        <v>0</v>
      </c>
      <c r="F47" s="25">
        <f t="shared" si="15"/>
        <v>0</v>
      </c>
      <c r="G47" s="25">
        <f t="shared" si="15"/>
        <v>0</v>
      </c>
      <c r="H47" s="25">
        <f t="shared" si="15"/>
        <v>0</v>
      </c>
      <c r="I47" s="25">
        <f t="shared" si="15"/>
        <v>0</v>
      </c>
      <c r="J47" s="25">
        <f t="shared" si="15"/>
        <v>0</v>
      </c>
      <c r="K47" s="25">
        <f t="shared" si="15"/>
        <v>0</v>
      </c>
      <c r="L47" s="25">
        <f t="shared" si="15"/>
        <v>0</v>
      </c>
      <c r="M47" s="25">
        <f t="shared" si="15"/>
        <v>0</v>
      </c>
      <c r="N47" s="25">
        <f t="shared" si="15"/>
        <v>0</v>
      </c>
      <c r="O47" s="25">
        <f>SUM(C47:N47)</f>
        <v>0</v>
      </c>
    </row>
    <row r="48" spans="1:15" s="10" customFormat="1" ht="11.4" hidden="1" customHeight="1" x14ac:dyDescent="0.2">
      <c r="A48" s="10" t="s">
        <v>105</v>
      </c>
      <c r="B48" s="26"/>
      <c r="C48" s="25">
        <f>IF(C47&lt;='Total Firma'!$J$7,C47,'Total Firma'!$J$7)</f>
        <v>0</v>
      </c>
      <c r="D48" s="25">
        <f>IF(D47&lt;='Total Firma'!$J$7,D47,'Total Firma'!$J$7)</f>
        <v>0</v>
      </c>
      <c r="E48" s="25">
        <f>IF(E47&lt;='Total Firma'!$J$7,E47,'Total Firma'!$J$7)</f>
        <v>0</v>
      </c>
      <c r="F48" s="25">
        <f>IF(F47&lt;='Total Firma'!$J$7,F47,'Total Firma'!$J$7)</f>
        <v>0</v>
      </c>
      <c r="G48" s="25">
        <f>IF(G47&lt;='Total Firma'!$J$7,G47,'Total Firma'!$J$7)</f>
        <v>0</v>
      </c>
      <c r="H48" s="25">
        <f>IF(H47&lt;='Total Firma'!$J$7,H47,'Total Firma'!$J$7)</f>
        <v>0</v>
      </c>
      <c r="I48" s="25">
        <f>IF(I47&lt;='Total Firma'!$J$7,I47,'Total Firma'!$J$7)</f>
        <v>0</v>
      </c>
      <c r="J48" s="25">
        <f>IF(J47&lt;='Total Firma'!$J$7,J47,'Total Firma'!$J$7)</f>
        <v>0</v>
      </c>
      <c r="K48" s="25">
        <f>IF(K47&lt;='Total Firma'!$J$7,K47,'Total Firma'!$J$7)</f>
        <v>0</v>
      </c>
      <c r="L48" s="25">
        <f>IF(L47&lt;='Total Firma'!$J$7,L47,'Total Firma'!$J$7)</f>
        <v>0</v>
      </c>
      <c r="M48" s="25">
        <f>IF(M47&lt;='Total Firma'!$J$7,M47,'Total Firma'!$J$7)</f>
        <v>0</v>
      </c>
      <c r="N48" s="25">
        <f>IF(N47&lt;='Total Firma'!$J$7,N47,'Total Firma'!$J$7)</f>
        <v>0</v>
      </c>
      <c r="O48" s="25">
        <f>SUM(C48:N48)</f>
        <v>0</v>
      </c>
    </row>
    <row r="49" spans="1:15" s="10" customFormat="1" ht="11.4" hidden="1" customHeight="1" x14ac:dyDescent="0.2">
      <c r="A49" s="10" t="s">
        <v>106</v>
      </c>
      <c r="B49" s="26"/>
      <c r="C49" s="25">
        <f t="shared" ref="C49:N49" si="16">C47-C48</f>
        <v>0</v>
      </c>
      <c r="D49" s="25">
        <f t="shared" si="16"/>
        <v>0</v>
      </c>
      <c r="E49" s="25">
        <f t="shared" si="16"/>
        <v>0</v>
      </c>
      <c r="F49" s="25">
        <f t="shared" si="16"/>
        <v>0</v>
      </c>
      <c r="G49" s="25">
        <f t="shared" si="16"/>
        <v>0</v>
      </c>
      <c r="H49" s="25">
        <f t="shared" si="16"/>
        <v>0</v>
      </c>
      <c r="I49" s="25">
        <f t="shared" si="16"/>
        <v>0</v>
      </c>
      <c r="J49" s="25">
        <f t="shared" si="16"/>
        <v>0</v>
      </c>
      <c r="K49" s="25">
        <f t="shared" si="16"/>
        <v>0</v>
      </c>
      <c r="L49" s="25">
        <f t="shared" si="16"/>
        <v>0</v>
      </c>
      <c r="M49" s="25">
        <f t="shared" si="16"/>
        <v>0</v>
      </c>
      <c r="N49" s="25">
        <f t="shared" si="16"/>
        <v>0</v>
      </c>
      <c r="O49" s="25">
        <f>SUM(C49:N49)</f>
        <v>0</v>
      </c>
    </row>
    <row r="50" spans="1:15" s="10" customFormat="1" ht="11.4" hidden="1" customHeight="1" x14ac:dyDescent="0.2">
      <c r="A50" s="10" t="s">
        <v>104</v>
      </c>
      <c r="B50" s="26"/>
      <c r="C50" s="25">
        <f>IF('Total Firma'!$J$7*$O$19&gt;=$O$48,C47,IF(C$19&gt;0,'Total Firma'!$J$7,0))</f>
        <v>0</v>
      </c>
      <c r="D50" s="25">
        <f>IF('Total Firma'!$J$7*$O$19&gt;=$O$48,D47,IF(D$19&gt;0,'Total Firma'!$J$7,0))</f>
        <v>0</v>
      </c>
      <c r="E50" s="25">
        <f>IF('Total Firma'!$J$7*$O$19&gt;=$O$48,E47,IF(E$19&gt;0,'Total Firma'!$J$7,0))</f>
        <v>0</v>
      </c>
      <c r="F50" s="25">
        <f>IF('Total Firma'!$J$7*$O$19&gt;=$O$48,F47,IF(F$19&gt;0,'Total Firma'!$J$7,0))</f>
        <v>0</v>
      </c>
      <c r="G50" s="25">
        <f>IF('Total Firma'!$J$7*$O$19&gt;=$O$48,G47,IF(G$19&gt;0,'Total Firma'!$J$7,0))</f>
        <v>0</v>
      </c>
      <c r="H50" s="25">
        <f>IF('Total Firma'!$J$7*$O$19&gt;=$O$48,H47,IF(H$19&gt;0,'Total Firma'!$J$7,0))</f>
        <v>0</v>
      </c>
      <c r="I50" s="25">
        <f>IF('Total Firma'!$J$7*$O$19&gt;=$O$48,I47,IF(I$19&gt;0,'Total Firma'!$J$7,0))</f>
        <v>0</v>
      </c>
      <c r="J50" s="25">
        <f>IF('Total Firma'!$J$7*$O$19&gt;=$O$48,J47,IF(J$19&gt;0,'Total Firma'!$J$7,0))</f>
        <v>0</v>
      </c>
      <c r="K50" s="25">
        <f>IF('Total Firma'!$J$7*$O$19&gt;=$O$48,K47,IF(K$19&gt;0,'Total Firma'!$J$7,0))</f>
        <v>0</v>
      </c>
      <c r="L50" s="25">
        <f>IF('Total Firma'!$J$7*$O$19&gt;=$O$48,L47,IF(L$19&gt;0,'Total Firma'!$J$7,0))</f>
        <v>0</v>
      </c>
      <c r="M50" s="25">
        <f>IF('Total Firma'!$J$7*$O$19&gt;=$O$48,M47,IF(M$19&gt;0,'Total Firma'!$J$7,0))</f>
        <v>0</v>
      </c>
      <c r="N50" s="25">
        <f>IF('Total Firma'!$J$7*$O$19&gt;=$O$48,N47,IF(N$19&gt;0,'Total Firma'!$J$7,0))</f>
        <v>0</v>
      </c>
      <c r="O50" s="25">
        <f>SUM(C50:N50)</f>
        <v>0</v>
      </c>
    </row>
    <row r="51" spans="1:15" s="10" customFormat="1" ht="11.4" hidden="1" customHeight="1" x14ac:dyDescent="0.2">
      <c r="A51" s="10" t="s">
        <v>109</v>
      </c>
      <c r="B51" s="26"/>
      <c r="C51" s="25">
        <f t="shared" ref="C51:N51" si="17">IF(C$19&gt;0,SUM($O47-$O50)/$O$19,0)</f>
        <v>0</v>
      </c>
      <c r="D51" s="25">
        <f t="shared" si="17"/>
        <v>0</v>
      </c>
      <c r="E51" s="25">
        <f t="shared" si="17"/>
        <v>0</v>
      </c>
      <c r="F51" s="25">
        <f t="shared" si="17"/>
        <v>0</v>
      </c>
      <c r="G51" s="25">
        <f t="shared" si="17"/>
        <v>0</v>
      </c>
      <c r="H51" s="25">
        <f t="shared" si="17"/>
        <v>0</v>
      </c>
      <c r="I51" s="25">
        <f t="shared" si="17"/>
        <v>0</v>
      </c>
      <c r="J51" s="25">
        <f t="shared" si="17"/>
        <v>0</v>
      </c>
      <c r="K51" s="25">
        <f t="shared" si="17"/>
        <v>0</v>
      </c>
      <c r="L51" s="25">
        <f t="shared" si="17"/>
        <v>0</v>
      </c>
      <c r="M51" s="25">
        <f t="shared" si="17"/>
        <v>0</v>
      </c>
      <c r="N51" s="25">
        <f t="shared" si="17"/>
        <v>0</v>
      </c>
      <c r="O51" s="25">
        <f>SUM(C51:N51)</f>
        <v>0</v>
      </c>
    </row>
    <row r="52" spans="1:15" s="10" customFormat="1" ht="5.25" hidden="1" customHeight="1" x14ac:dyDescent="0.2">
      <c r="B52" s="26"/>
      <c r="C52" s="27"/>
      <c r="D52" s="27"/>
      <c r="E52" s="27"/>
      <c r="F52" s="27"/>
      <c r="G52" s="27"/>
      <c r="H52" s="27"/>
      <c r="I52" s="27"/>
      <c r="J52" s="27"/>
      <c r="K52" s="27"/>
      <c r="L52" s="27"/>
      <c r="M52" s="27"/>
      <c r="N52" s="27"/>
      <c r="O52" s="25"/>
    </row>
    <row r="53" spans="1:15" s="10" customFormat="1" ht="11.4" hidden="1" customHeight="1" x14ac:dyDescent="0.2">
      <c r="A53" s="10" t="s">
        <v>98</v>
      </c>
      <c r="B53" s="26"/>
      <c r="C53" s="25">
        <f t="shared" ref="C53:N53" si="18">C47-C33</f>
        <v>0</v>
      </c>
      <c r="D53" s="25">
        <f t="shared" si="18"/>
        <v>0</v>
      </c>
      <c r="E53" s="25">
        <f t="shared" si="18"/>
        <v>0</v>
      </c>
      <c r="F53" s="25">
        <f t="shared" si="18"/>
        <v>0</v>
      </c>
      <c r="G53" s="25">
        <f t="shared" si="18"/>
        <v>0</v>
      </c>
      <c r="H53" s="25">
        <f t="shared" si="18"/>
        <v>0</v>
      </c>
      <c r="I53" s="25">
        <f t="shared" si="18"/>
        <v>0</v>
      </c>
      <c r="J53" s="25">
        <f t="shared" si="18"/>
        <v>0</v>
      </c>
      <c r="K53" s="25">
        <f t="shared" si="18"/>
        <v>0</v>
      </c>
      <c r="L53" s="25">
        <f t="shared" si="18"/>
        <v>0</v>
      </c>
      <c r="M53" s="25">
        <f t="shared" si="18"/>
        <v>0</v>
      </c>
      <c r="N53" s="25">
        <f t="shared" si="18"/>
        <v>0</v>
      </c>
      <c r="O53" s="25">
        <f>SUM(C53:N53)</f>
        <v>0</v>
      </c>
    </row>
    <row r="54" spans="1:15" s="10" customFormat="1" ht="5.25" hidden="1" customHeight="1" x14ac:dyDescent="0.2">
      <c r="B54" s="26"/>
      <c r="C54" s="27"/>
      <c r="D54" s="27"/>
      <c r="E54" s="27"/>
      <c r="F54" s="27"/>
      <c r="G54" s="27"/>
      <c r="H54" s="27"/>
      <c r="I54" s="27"/>
      <c r="J54" s="27"/>
      <c r="K54" s="27"/>
      <c r="L54" s="27"/>
      <c r="M54" s="27"/>
      <c r="N54" s="27"/>
      <c r="O54" s="25"/>
    </row>
    <row r="55" spans="1:15" s="10" customFormat="1" ht="11.4" customHeight="1" x14ac:dyDescent="0.2">
      <c r="A55" s="10" t="s">
        <v>100</v>
      </c>
      <c r="B55" s="26"/>
      <c r="C55" s="30">
        <v>0</v>
      </c>
      <c r="D55" s="30">
        <v>0</v>
      </c>
      <c r="E55" s="30">
        <v>0</v>
      </c>
      <c r="F55" s="30">
        <v>0</v>
      </c>
      <c r="G55" s="30">
        <v>0</v>
      </c>
      <c r="H55" s="30">
        <v>0</v>
      </c>
      <c r="I55" s="30">
        <v>0</v>
      </c>
      <c r="J55" s="30">
        <v>0</v>
      </c>
      <c r="K55" s="30">
        <v>0</v>
      </c>
      <c r="L55" s="30">
        <v>0</v>
      </c>
      <c r="M55" s="30">
        <v>0</v>
      </c>
      <c r="N55" s="30">
        <v>0</v>
      </c>
      <c r="O55" s="25">
        <f>SUM(C55:N55)</f>
        <v>0</v>
      </c>
    </row>
    <row r="56" spans="1:15" s="10" customFormat="1" ht="11.4" customHeight="1" x14ac:dyDescent="0.2">
      <c r="A56" s="10" t="s">
        <v>27</v>
      </c>
      <c r="B56" s="26"/>
      <c r="C56" s="30">
        <v>0</v>
      </c>
      <c r="D56" s="30">
        <v>0</v>
      </c>
      <c r="E56" s="30">
        <v>0</v>
      </c>
      <c r="F56" s="30">
        <v>0</v>
      </c>
      <c r="G56" s="30">
        <v>0</v>
      </c>
      <c r="H56" s="30">
        <v>0</v>
      </c>
      <c r="I56" s="30">
        <v>0</v>
      </c>
      <c r="J56" s="30">
        <v>0</v>
      </c>
      <c r="K56" s="30">
        <v>0</v>
      </c>
      <c r="L56" s="30">
        <v>0</v>
      </c>
      <c r="M56" s="30">
        <v>0</v>
      </c>
      <c r="N56" s="30">
        <v>0</v>
      </c>
      <c r="O56" s="25">
        <f>SUM(C56:N56)</f>
        <v>0</v>
      </c>
    </row>
    <row r="57" spans="1:15" s="10" customFormat="1" ht="11.4" customHeight="1" x14ac:dyDescent="0.25">
      <c r="A57" s="9" t="s">
        <v>4</v>
      </c>
      <c r="B57" s="26"/>
      <c r="C57" s="28">
        <f t="shared" ref="C57:N57" si="19">SUM(C29,C55:C56)</f>
        <v>0</v>
      </c>
      <c r="D57" s="28">
        <f t="shared" si="19"/>
        <v>0</v>
      </c>
      <c r="E57" s="28">
        <f t="shared" si="19"/>
        <v>0</v>
      </c>
      <c r="F57" s="28">
        <f t="shared" si="19"/>
        <v>0</v>
      </c>
      <c r="G57" s="28">
        <f t="shared" si="19"/>
        <v>0</v>
      </c>
      <c r="H57" s="28">
        <f t="shared" si="19"/>
        <v>0</v>
      </c>
      <c r="I57" s="28">
        <f t="shared" si="19"/>
        <v>0</v>
      </c>
      <c r="J57" s="28">
        <f t="shared" si="19"/>
        <v>0</v>
      </c>
      <c r="K57" s="28">
        <f t="shared" si="19"/>
        <v>0</v>
      </c>
      <c r="L57" s="28">
        <f t="shared" si="19"/>
        <v>0</v>
      </c>
      <c r="M57" s="28">
        <f t="shared" si="19"/>
        <v>0</v>
      </c>
      <c r="N57" s="28">
        <f t="shared" si="19"/>
        <v>0</v>
      </c>
      <c r="O57" s="28">
        <f>SUM(C57:N57)</f>
        <v>0</v>
      </c>
    </row>
    <row r="58" spans="1:15" s="10" customFormat="1" ht="6" customHeight="1" x14ac:dyDescent="0.2">
      <c r="B58" s="26"/>
      <c r="C58" s="27"/>
      <c r="D58" s="27"/>
      <c r="E58" s="27"/>
      <c r="F58" s="27"/>
      <c r="G58" s="27"/>
      <c r="H58" s="27"/>
      <c r="I58" s="27"/>
      <c r="J58" s="27"/>
      <c r="K58" s="27"/>
      <c r="L58" s="27"/>
      <c r="M58" s="27"/>
      <c r="N58" s="27"/>
      <c r="O58" s="25"/>
    </row>
    <row r="59" spans="1:15" s="10" customFormat="1" ht="11.4" customHeight="1" x14ac:dyDescent="0.2">
      <c r="A59" s="10" t="s">
        <v>6</v>
      </c>
      <c r="B59" s="29">
        <f>'Total Firma'!$E$7</f>
        <v>5.2999999999999999E-2</v>
      </c>
      <c r="C59" s="25">
        <f t="shared" ref="C59:N59" si="20">ROUND(SUM(C77*$B59)*-1*2,1)/2</f>
        <v>0</v>
      </c>
      <c r="D59" s="25">
        <f t="shared" si="20"/>
        <v>0</v>
      </c>
      <c r="E59" s="25">
        <f t="shared" si="20"/>
        <v>0</v>
      </c>
      <c r="F59" s="25">
        <f t="shared" si="20"/>
        <v>0</v>
      </c>
      <c r="G59" s="25">
        <f t="shared" si="20"/>
        <v>0</v>
      </c>
      <c r="H59" s="25">
        <f t="shared" si="20"/>
        <v>0</v>
      </c>
      <c r="I59" s="25">
        <f t="shared" si="20"/>
        <v>0</v>
      </c>
      <c r="J59" s="25">
        <f t="shared" si="20"/>
        <v>0</v>
      </c>
      <c r="K59" s="25">
        <f t="shared" si="20"/>
        <v>0</v>
      </c>
      <c r="L59" s="25">
        <f t="shared" si="20"/>
        <v>0</v>
      </c>
      <c r="M59" s="25">
        <f t="shared" si="20"/>
        <v>0</v>
      </c>
      <c r="N59" s="25">
        <f t="shared" si="20"/>
        <v>0</v>
      </c>
      <c r="O59" s="25">
        <f t="shared" ref="O59:O67" si="21">SUM(C59:N59)</f>
        <v>0</v>
      </c>
    </row>
    <row r="60" spans="1:15" s="10" customFormat="1" ht="11.4" customHeight="1" x14ac:dyDescent="0.2">
      <c r="A60" s="10" t="s">
        <v>48</v>
      </c>
      <c r="B60" s="29">
        <f>'Total Firma'!$H$7</f>
        <v>1.0999999999999999E-2</v>
      </c>
      <c r="C60" s="25">
        <f t="shared" ref="C60:N60" si="22">ROUND(SUM(C78*$B60)*-1*2,1)/2</f>
        <v>0</v>
      </c>
      <c r="D60" s="25">
        <f t="shared" si="22"/>
        <v>0</v>
      </c>
      <c r="E60" s="25">
        <f t="shared" si="22"/>
        <v>0</v>
      </c>
      <c r="F60" s="25">
        <f t="shared" si="22"/>
        <v>0</v>
      </c>
      <c r="G60" s="25">
        <f t="shared" si="22"/>
        <v>0</v>
      </c>
      <c r="H60" s="25">
        <f t="shared" si="22"/>
        <v>0</v>
      </c>
      <c r="I60" s="25">
        <f t="shared" si="22"/>
        <v>0</v>
      </c>
      <c r="J60" s="25">
        <f t="shared" si="22"/>
        <v>0</v>
      </c>
      <c r="K60" s="25">
        <f t="shared" si="22"/>
        <v>0</v>
      </c>
      <c r="L60" s="25">
        <f t="shared" si="22"/>
        <v>0</v>
      </c>
      <c r="M60" s="25">
        <f t="shared" si="22"/>
        <v>0</v>
      </c>
      <c r="N60" s="25">
        <f t="shared" si="22"/>
        <v>0</v>
      </c>
      <c r="O60" s="25">
        <f t="shared" si="21"/>
        <v>0</v>
      </c>
    </row>
    <row r="61" spans="1:15" s="10" customFormat="1" ht="11.4" customHeight="1" x14ac:dyDescent="0.2">
      <c r="A61" s="10" t="s">
        <v>55</v>
      </c>
      <c r="B61" s="56">
        <f>'Total Firma'!$I$7</f>
        <v>5.0000000000000001E-3</v>
      </c>
      <c r="C61" s="25">
        <f t="shared" ref="C61:N61" si="23">ROUND(SUM(C79*$B61)*-1*2,1)/2</f>
        <v>0</v>
      </c>
      <c r="D61" s="25">
        <f t="shared" si="23"/>
        <v>0</v>
      </c>
      <c r="E61" s="25">
        <f t="shared" si="23"/>
        <v>0</v>
      </c>
      <c r="F61" s="25">
        <f t="shared" si="23"/>
        <v>0</v>
      </c>
      <c r="G61" s="25">
        <f t="shared" si="23"/>
        <v>0</v>
      </c>
      <c r="H61" s="25">
        <f t="shared" si="23"/>
        <v>0</v>
      </c>
      <c r="I61" s="25">
        <f t="shared" si="23"/>
        <v>0</v>
      </c>
      <c r="J61" s="25">
        <f t="shared" si="23"/>
        <v>0</v>
      </c>
      <c r="K61" s="25">
        <f t="shared" si="23"/>
        <v>0</v>
      </c>
      <c r="L61" s="25">
        <f t="shared" si="23"/>
        <v>0</v>
      </c>
      <c r="M61" s="25">
        <f t="shared" si="23"/>
        <v>0</v>
      </c>
      <c r="N61" s="25">
        <f t="shared" si="23"/>
        <v>0</v>
      </c>
      <c r="O61" s="25">
        <f t="shared" si="21"/>
        <v>0</v>
      </c>
    </row>
    <row r="62" spans="1:15" s="10" customFormat="1" ht="11.4" customHeight="1" x14ac:dyDescent="0.2">
      <c r="A62" s="10" t="s">
        <v>7</v>
      </c>
      <c r="B62" s="26"/>
      <c r="C62" s="30">
        <v>0</v>
      </c>
      <c r="D62" s="30">
        <v>0</v>
      </c>
      <c r="E62" s="30">
        <v>0</v>
      </c>
      <c r="F62" s="30">
        <v>0</v>
      </c>
      <c r="G62" s="30">
        <v>0</v>
      </c>
      <c r="H62" s="30">
        <v>0</v>
      </c>
      <c r="I62" s="30">
        <v>0</v>
      </c>
      <c r="J62" s="30">
        <v>0</v>
      </c>
      <c r="K62" s="30">
        <v>0</v>
      </c>
      <c r="L62" s="30">
        <v>0</v>
      </c>
      <c r="M62" s="30">
        <v>0</v>
      </c>
      <c r="N62" s="30">
        <v>0</v>
      </c>
      <c r="O62" s="25">
        <f t="shared" si="21"/>
        <v>0</v>
      </c>
    </row>
    <row r="63" spans="1:15" s="10" customFormat="1" ht="11.4" customHeight="1" x14ac:dyDescent="0.2">
      <c r="A63" s="10" t="s">
        <v>43</v>
      </c>
      <c r="B63" s="29">
        <f>IF($C$8="M",'Total Firma'!$K$8,'Total Firma'!$K$7)</f>
        <v>0</v>
      </c>
      <c r="C63" s="25">
        <f t="shared" ref="C63:N63" si="24">ROUND(SUM(C81*$B63)*-1*2,1)/2</f>
        <v>0</v>
      </c>
      <c r="D63" s="25">
        <f t="shared" si="24"/>
        <v>0</v>
      </c>
      <c r="E63" s="25">
        <f t="shared" si="24"/>
        <v>0</v>
      </c>
      <c r="F63" s="25">
        <f t="shared" si="24"/>
        <v>0</v>
      </c>
      <c r="G63" s="25">
        <f t="shared" si="24"/>
        <v>0</v>
      </c>
      <c r="H63" s="25">
        <f t="shared" si="24"/>
        <v>0</v>
      </c>
      <c r="I63" s="25">
        <f t="shared" si="24"/>
        <v>0</v>
      </c>
      <c r="J63" s="25">
        <f t="shared" si="24"/>
        <v>0</v>
      </c>
      <c r="K63" s="25">
        <f t="shared" si="24"/>
        <v>0</v>
      </c>
      <c r="L63" s="25">
        <f t="shared" si="24"/>
        <v>0</v>
      </c>
      <c r="M63" s="25">
        <f t="shared" si="24"/>
        <v>0</v>
      </c>
      <c r="N63" s="25">
        <f t="shared" si="24"/>
        <v>0</v>
      </c>
      <c r="O63" s="25">
        <f t="shared" si="21"/>
        <v>0</v>
      </c>
    </row>
    <row r="64" spans="1:15" s="10" customFormat="1" ht="11.4" customHeight="1" x14ac:dyDescent="0.2">
      <c r="A64" s="10" t="s">
        <v>149</v>
      </c>
      <c r="B64" s="29">
        <f>IF($C$8="M",'Total Firma'!$L$8,'Total Firma'!$L$7)</f>
        <v>0</v>
      </c>
      <c r="C64" s="25">
        <f t="shared" ref="C64:N64" si="25">ROUND(SUM(C82*$B64)*-1*2,1)/2</f>
        <v>0</v>
      </c>
      <c r="D64" s="25">
        <f t="shared" si="25"/>
        <v>0</v>
      </c>
      <c r="E64" s="25">
        <f t="shared" si="25"/>
        <v>0</v>
      </c>
      <c r="F64" s="25">
        <f t="shared" si="25"/>
        <v>0</v>
      </c>
      <c r="G64" s="25">
        <f t="shared" si="25"/>
        <v>0</v>
      </c>
      <c r="H64" s="25">
        <f t="shared" si="25"/>
        <v>0</v>
      </c>
      <c r="I64" s="25">
        <f t="shared" si="25"/>
        <v>0</v>
      </c>
      <c r="J64" s="25">
        <f t="shared" si="25"/>
        <v>0</v>
      </c>
      <c r="K64" s="25">
        <f t="shared" si="25"/>
        <v>0</v>
      </c>
      <c r="L64" s="25">
        <f t="shared" si="25"/>
        <v>0</v>
      </c>
      <c r="M64" s="25">
        <f t="shared" si="25"/>
        <v>0</v>
      </c>
      <c r="N64" s="25">
        <f t="shared" si="25"/>
        <v>0</v>
      </c>
      <c r="O64" s="25">
        <f t="shared" si="21"/>
        <v>0</v>
      </c>
    </row>
    <row r="65" spans="1:15" s="10" customFormat="1" ht="11.4" customHeight="1" x14ac:dyDescent="0.2">
      <c r="A65" s="10" t="s">
        <v>9</v>
      </c>
      <c r="B65" s="29">
        <f>IF($C$8="M",'Total Firma'!M$8,'Total Firma'!M$7)</f>
        <v>0</v>
      </c>
      <c r="C65" s="25">
        <f t="shared" ref="C65:N65" si="26">ROUND(SUM(C83*$B65)*-1*2,1)/2</f>
        <v>0</v>
      </c>
      <c r="D65" s="25">
        <f t="shared" si="26"/>
        <v>0</v>
      </c>
      <c r="E65" s="25">
        <f t="shared" si="26"/>
        <v>0</v>
      </c>
      <c r="F65" s="25">
        <f t="shared" si="26"/>
        <v>0</v>
      </c>
      <c r="G65" s="25">
        <f t="shared" si="26"/>
        <v>0</v>
      </c>
      <c r="H65" s="25">
        <f t="shared" si="26"/>
        <v>0</v>
      </c>
      <c r="I65" s="25">
        <f t="shared" si="26"/>
        <v>0</v>
      </c>
      <c r="J65" s="25">
        <f t="shared" si="26"/>
        <v>0</v>
      </c>
      <c r="K65" s="25">
        <f t="shared" si="26"/>
        <v>0</v>
      </c>
      <c r="L65" s="25">
        <f t="shared" si="26"/>
        <v>0</v>
      </c>
      <c r="M65" s="25">
        <f t="shared" si="26"/>
        <v>0</v>
      </c>
      <c r="N65" s="25">
        <f t="shared" si="26"/>
        <v>0</v>
      </c>
      <c r="O65" s="25">
        <f t="shared" si="21"/>
        <v>0</v>
      </c>
    </row>
    <row r="66" spans="1:15" s="10" customFormat="1" ht="11.4" customHeight="1" x14ac:dyDescent="0.2">
      <c r="A66" s="10" t="s">
        <v>10</v>
      </c>
      <c r="B66" s="26"/>
      <c r="C66" s="30">
        <v>0</v>
      </c>
      <c r="D66" s="30">
        <v>0</v>
      </c>
      <c r="E66" s="30">
        <v>0</v>
      </c>
      <c r="F66" s="30">
        <v>0</v>
      </c>
      <c r="G66" s="30">
        <v>0</v>
      </c>
      <c r="H66" s="30">
        <v>0</v>
      </c>
      <c r="I66" s="30">
        <v>0</v>
      </c>
      <c r="J66" s="30">
        <v>0</v>
      </c>
      <c r="K66" s="30">
        <v>0</v>
      </c>
      <c r="L66" s="30">
        <v>0</v>
      </c>
      <c r="M66" s="30">
        <v>0</v>
      </c>
      <c r="N66" s="30">
        <v>0</v>
      </c>
      <c r="O66" s="25">
        <f t="shared" si="21"/>
        <v>0</v>
      </c>
    </row>
    <row r="67" spans="1:15" s="10" customFormat="1" ht="11.4" customHeight="1" x14ac:dyDescent="0.2">
      <c r="A67" s="10" t="s">
        <v>11</v>
      </c>
      <c r="B67" s="26"/>
      <c r="C67" s="30">
        <v>0</v>
      </c>
      <c r="D67" s="30">
        <v>0</v>
      </c>
      <c r="E67" s="30">
        <v>0</v>
      </c>
      <c r="F67" s="30">
        <v>0</v>
      </c>
      <c r="G67" s="30">
        <v>0</v>
      </c>
      <c r="H67" s="30">
        <v>0</v>
      </c>
      <c r="I67" s="30">
        <v>0</v>
      </c>
      <c r="J67" s="30">
        <v>0</v>
      </c>
      <c r="K67" s="30">
        <v>0</v>
      </c>
      <c r="L67" s="30">
        <v>0</v>
      </c>
      <c r="M67" s="30">
        <v>0</v>
      </c>
      <c r="N67" s="30">
        <v>0</v>
      </c>
      <c r="O67" s="25">
        <f t="shared" si="21"/>
        <v>0</v>
      </c>
    </row>
    <row r="68" spans="1:15" s="9" customFormat="1" ht="11.4" customHeight="1" x14ac:dyDescent="0.25">
      <c r="A68" s="9" t="s">
        <v>56</v>
      </c>
      <c r="B68" s="26"/>
      <c r="C68" s="28">
        <f t="shared" ref="C68:N68" si="27">SUM(C57:C67)</f>
        <v>0</v>
      </c>
      <c r="D68" s="28">
        <f t="shared" si="27"/>
        <v>0</v>
      </c>
      <c r="E68" s="28">
        <f t="shared" si="27"/>
        <v>0</v>
      </c>
      <c r="F68" s="28">
        <f t="shared" si="27"/>
        <v>0</v>
      </c>
      <c r="G68" s="28">
        <f t="shared" si="27"/>
        <v>0</v>
      </c>
      <c r="H68" s="28">
        <f t="shared" si="27"/>
        <v>0</v>
      </c>
      <c r="I68" s="28">
        <f t="shared" si="27"/>
        <v>0</v>
      </c>
      <c r="J68" s="28">
        <f t="shared" si="27"/>
        <v>0</v>
      </c>
      <c r="K68" s="28">
        <f t="shared" si="27"/>
        <v>0</v>
      </c>
      <c r="L68" s="28">
        <f t="shared" si="27"/>
        <v>0</v>
      </c>
      <c r="M68" s="28">
        <f t="shared" si="27"/>
        <v>0</v>
      </c>
      <c r="N68" s="28">
        <f t="shared" si="27"/>
        <v>0</v>
      </c>
      <c r="O68" s="28">
        <f>SUM(C68:N68)</f>
        <v>0</v>
      </c>
    </row>
    <row r="69" spans="1:15" s="10" customFormat="1" ht="6" customHeight="1" x14ac:dyDescent="0.25">
      <c r="A69" s="9"/>
      <c r="B69" s="26"/>
      <c r="C69" s="27"/>
      <c r="D69" s="27"/>
      <c r="E69" s="27"/>
      <c r="F69" s="27"/>
      <c r="G69" s="27"/>
      <c r="H69" s="27"/>
      <c r="I69" s="27"/>
      <c r="J69" s="27"/>
      <c r="K69" s="27"/>
      <c r="L69" s="27"/>
      <c r="M69" s="27"/>
      <c r="N69" s="27"/>
      <c r="O69" s="25"/>
    </row>
    <row r="70" spans="1:15" s="10" customFormat="1" ht="11.4" customHeight="1" x14ac:dyDescent="0.2">
      <c r="A70" s="10" t="s">
        <v>1</v>
      </c>
      <c r="B70" s="26"/>
      <c r="C70" s="30">
        <v>0</v>
      </c>
      <c r="D70" s="30">
        <v>0</v>
      </c>
      <c r="E70" s="30">
        <v>0</v>
      </c>
      <c r="F70" s="30">
        <v>0</v>
      </c>
      <c r="G70" s="30">
        <v>0</v>
      </c>
      <c r="H70" s="30">
        <v>0</v>
      </c>
      <c r="I70" s="30">
        <v>0</v>
      </c>
      <c r="J70" s="30">
        <v>0</v>
      </c>
      <c r="K70" s="30">
        <v>0</v>
      </c>
      <c r="L70" s="30">
        <v>0</v>
      </c>
      <c r="M70" s="30">
        <v>0</v>
      </c>
      <c r="N70" s="30">
        <v>0</v>
      </c>
      <c r="O70" s="25">
        <f>SUM(C70:N70)</f>
        <v>0</v>
      </c>
    </row>
    <row r="71" spans="1:15" s="9" customFormat="1" ht="11.4" customHeight="1" x14ac:dyDescent="0.25">
      <c r="A71" s="9" t="s">
        <v>38</v>
      </c>
      <c r="B71" s="26"/>
      <c r="C71" s="28">
        <f t="shared" ref="C71:N71" si="28">SUM(C68:C70)</f>
        <v>0</v>
      </c>
      <c r="D71" s="28">
        <f t="shared" si="28"/>
        <v>0</v>
      </c>
      <c r="E71" s="28">
        <f t="shared" si="28"/>
        <v>0</v>
      </c>
      <c r="F71" s="28">
        <f t="shared" si="28"/>
        <v>0</v>
      </c>
      <c r="G71" s="28">
        <f t="shared" si="28"/>
        <v>0</v>
      </c>
      <c r="H71" s="28">
        <f t="shared" si="28"/>
        <v>0</v>
      </c>
      <c r="I71" s="28">
        <f t="shared" si="28"/>
        <v>0</v>
      </c>
      <c r="J71" s="28">
        <f t="shared" si="28"/>
        <v>0</v>
      </c>
      <c r="K71" s="28">
        <f t="shared" si="28"/>
        <v>0</v>
      </c>
      <c r="L71" s="28">
        <f t="shared" si="28"/>
        <v>0</v>
      </c>
      <c r="M71" s="28">
        <f t="shared" si="28"/>
        <v>0</v>
      </c>
      <c r="N71" s="28">
        <f t="shared" si="28"/>
        <v>0</v>
      </c>
      <c r="O71" s="28">
        <f>SUM(C71:N71)</f>
        <v>0</v>
      </c>
    </row>
    <row r="72" spans="1:15" s="10" customFormat="1" ht="6" customHeight="1" x14ac:dyDescent="0.2">
      <c r="B72" s="26"/>
      <c r="C72" s="27"/>
      <c r="D72" s="27"/>
      <c r="E72" s="27"/>
      <c r="F72" s="27"/>
      <c r="G72" s="27"/>
      <c r="H72" s="27"/>
      <c r="I72" s="27"/>
      <c r="J72" s="27"/>
      <c r="K72" s="27"/>
      <c r="L72" s="27"/>
      <c r="M72" s="27"/>
      <c r="N72" s="27"/>
      <c r="O72" s="25"/>
    </row>
    <row r="73" spans="1:15" s="10" customFormat="1" ht="11.4" customHeight="1" x14ac:dyDescent="0.2">
      <c r="A73" s="10" t="s">
        <v>39</v>
      </c>
      <c r="B73" s="26"/>
      <c r="C73" s="30">
        <v>0</v>
      </c>
      <c r="D73" s="30">
        <v>0</v>
      </c>
      <c r="E73" s="30">
        <v>0</v>
      </c>
      <c r="F73" s="30">
        <v>0</v>
      </c>
      <c r="G73" s="30">
        <v>0</v>
      </c>
      <c r="H73" s="30">
        <v>0</v>
      </c>
      <c r="I73" s="30">
        <v>0</v>
      </c>
      <c r="J73" s="30">
        <v>0</v>
      </c>
      <c r="K73" s="30">
        <v>0</v>
      </c>
      <c r="L73" s="30">
        <v>0</v>
      </c>
      <c r="M73" s="30">
        <v>0</v>
      </c>
      <c r="N73" s="30">
        <v>0</v>
      </c>
      <c r="O73" s="25">
        <f>SUM(C73:N73)</f>
        <v>0</v>
      </c>
    </row>
    <row r="74" spans="1:15" s="9" customFormat="1" ht="11.4" customHeight="1" x14ac:dyDescent="0.25">
      <c r="A74" s="9" t="s">
        <v>40</v>
      </c>
      <c r="B74" s="26"/>
      <c r="C74" s="28">
        <f>SUM(C71-C73)</f>
        <v>0</v>
      </c>
      <c r="D74" s="28">
        <f t="shared" ref="D74:N74" si="29">SUM(D71-D73)</f>
        <v>0</v>
      </c>
      <c r="E74" s="28">
        <f t="shared" si="29"/>
        <v>0</v>
      </c>
      <c r="F74" s="28">
        <f t="shared" si="29"/>
        <v>0</v>
      </c>
      <c r="G74" s="28">
        <f t="shared" si="29"/>
        <v>0</v>
      </c>
      <c r="H74" s="28">
        <f t="shared" si="29"/>
        <v>0</v>
      </c>
      <c r="I74" s="28">
        <f t="shared" si="29"/>
        <v>0</v>
      </c>
      <c r="J74" s="28">
        <f t="shared" si="29"/>
        <v>0</v>
      </c>
      <c r="K74" s="28">
        <f t="shared" si="29"/>
        <v>0</v>
      </c>
      <c r="L74" s="28">
        <f t="shared" si="29"/>
        <v>0</v>
      </c>
      <c r="M74" s="28">
        <f t="shared" si="29"/>
        <v>0</v>
      </c>
      <c r="N74" s="28">
        <f t="shared" si="29"/>
        <v>0</v>
      </c>
      <c r="O74" s="28">
        <f>SUM(C74:N74)</f>
        <v>0</v>
      </c>
    </row>
    <row r="75" spans="1:15" s="10" customFormat="1" ht="11.4" x14ac:dyDescent="0.2">
      <c r="B75" s="26"/>
      <c r="C75" s="12"/>
      <c r="D75" s="12"/>
      <c r="E75" s="12"/>
      <c r="F75" s="12"/>
      <c r="G75" s="12"/>
      <c r="H75" s="12"/>
      <c r="I75" s="12"/>
      <c r="J75" s="12"/>
      <c r="K75" s="12"/>
      <c r="L75" s="12"/>
      <c r="M75" s="12"/>
      <c r="N75" s="12"/>
      <c r="O75" s="12"/>
    </row>
    <row r="76" spans="1:15" s="10" customFormat="1" ht="11.4" hidden="1" outlineLevel="1" x14ac:dyDescent="0.2">
      <c r="A76" s="114" t="s">
        <v>150</v>
      </c>
      <c r="C76" s="12"/>
      <c r="D76" s="12"/>
      <c r="E76" s="12"/>
      <c r="F76" s="12"/>
      <c r="G76" s="12"/>
      <c r="H76" s="12"/>
      <c r="I76" s="12"/>
      <c r="J76" s="12"/>
      <c r="K76" s="12"/>
      <c r="L76" s="12"/>
      <c r="M76" s="12"/>
      <c r="N76" s="12"/>
      <c r="O76" s="12"/>
    </row>
    <row r="77" spans="1:15" s="9" customFormat="1" ht="11.4" hidden="1" customHeight="1" outlineLevel="1" x14ac:dyDescent="0.25">
      <c r="A77" s="9" t="s">
        <v>63</v>
      </c>
      <c r="B77" s="26"/>
      <c r="C77" s="28">
        <f t="shared" ref="C77:N77" si="30">C39</f>
        <v>0</v>
      </c>
      <c r="D77" s="28">
        <f t="shared" si="30"/>
        <v>0</v>
      </c>
      <c r="E77" s="28">
        <f t="shared" si="30"/>
        <v>0</v>
      </c>
      <c r="F77" s="28">
        <f t="shared" si="30"/>
        <v>0</v>
      </c>
      <c r="G77" s="28">
        <f t="shared" si="30"/>
        <v>0</v>
      </c>
      <c r="H77" s="28">
        <f t="shared" si="30"/>
        <v>0</v>
      </c>
      <c r="I77" s="28">
        <f t="shared" si="30"/>
        <v>0</v>
      </c>
      <c r="J77" s="28">
        <f t="shared" si="30"/>
        <v>0</v>
      </c>
      <c r="K77" s="28">
        <f t="shared" si="30"/>
        <v>0</v>
      </c>
      <c r="L77" s="28">
        <f t="shared" si="30"/>
        <v>0</v>
      </c>
      <c r="M77" s="28">
        <f t="shared" si="30"/>
        <v>0</v>
      </c>
      <c r="N77" s="28">
        <f t="shared" si="30"/>
        <v>0</v>
      </c>
      <c r="O77" s="28">
        <f>SUM(C77:N77)</f>
        <v>0</v>
      </c>
    </row>
    <row r="78" spans="1:15" s="9" customFormat="1" ht="11.4" hidden="1" customHeight="1" outlineLevel="1" x14ac:dyDescent="0.25">
      <c r="A78" s="9" t="s">
        <v>64</v>
      </c>
      <c r="B78" s="26"/>
      <c r="C78" s="28">
        <f t="shared" ref="C78:N78" si="31">C42</f>
        <v>0</v>
      </c>
      <c r="D78" s="28">
        <f t="shared" si="31"/>
        <v>0</v>
      </c>
      <c r="E78" s="28">
        <f t="shared" si="31"/>
        <v>0</v>
      </c>
      <c r="F78" s="28">
        <f t="shared" si="31"/>
        <v>0</v>
      </c>
      <c r="G78" s="28">
        <f t="shared" si="31"/>
        <v>0</v>
      </c>
      <c r="H78" s="28">
        <f t="shared" si="31"/>
        <v>0</v>
      </c>
      <c r="I78" s="28">
        <f t="shared" si="31"/>
        <v>0</v>
      </c>
      <c r="J78" s="28">
        <f t="shared" si="31"/>
        <v>0</v>
      </c>
      <c r="K78" s="28">
        <f t="shared" si="31"/>
        <v>0</v>
      </c>
      <c r="L78" s="28">
        <f t="shared" si="31"/>
        <v>0</v>
      </c>
      <c r="M78" s="28">
        <f t="shared" si="31"/>
        <v>0</v>
      </c>
      <c r="N78" s="28">
        <f t="shared" si="31"/>
        <v>0</v>
      </c>
      <c r="O78" s="28">
        <f>SUM(C78:N78)</f>
        <v>0</v>
      </c>
    </row>
    <row r="79" spans="1:15" s="9" customFormat="1" ht="11.4" hidden="1" customHeight="1" outlineLevel="1" x14ac:dyDescent="0.25">
      <c r="A79" s="9" t="s">
        <v>78</v>
      </c>
      <c r="B79" s="26"/>
      <c r="C79" s="28">
        <f t="shared" ref="C79:N79" si="32">C43</f>
        <v>0</v>
      </c>
      <c r="D79" s="28">
        <f t="shared" si="32"/>
        <v>0</v>
      </c>
      <c r="E79" s="28">
        <f t="shared" si="32"/>
        <v>0</v>
      </c>
      <c r="F79" s="28">
        <f t="shared" si="32"/>
        <v>0</v>
      </c>
      <c r="G79" s="28">
        <f t="shared" si="32"/>
        <v>0</v>
      </c>
      <c r="H79" s="28">
        <f t="shared" si="32"/>
        <v>0</v>
      </c>
      <c r="I79" s="28">
        <f t="shared" si="32"/>
        <v>0</v>
      </c>
      <c r="J79" s="28">
        <f t="shared" si="32"/>
        <v>0</v>
      </c>
      <c r="K79" s="28">
        <f t="shared" si="32"/>
        <v>0</v>
      </c>
      <c r="L79" s="28">
        <f t="shared" si="32"/>
        <v>0</v>
      </c>
      <c r="M79" s="28">
        <f t="shared" si="32"/>
        <v>0</v>
      </c>
      <c r="N79" s="28">
        <f t="shared" si="32"/>
        <v>0</v>
      </c>
      <c r="O79" s="28">
        <f>SUM(C79:N79)</f>
        <v>0</v>
      </c>
    </row>
    <row r="80" spans="1:15" s="10" customFormat="1" ht="11.4" hidden="1" customHeight="1" outlineLevel="1" x14ac:dyDescent="0.2">
      <c r="A80" s="57" t="s">
        <v>80</v>
      </c>
      <c r="B80" s="59"/>
      <c r="C80" s="59"/>
      <c r="D80" s="59"/>
      <c r="E80" s="59"/>
      <c r="F80" s="59"/>
      <c r="G80" s="59"/>
      <c r="H80" s="59"/>
      <c r="I80" s="59"/>
      <c r="J80" s="59"/>
      <c r="K80" s="59"/>
      <c r="L80" s="59"/>
      <c r="M80" s="59"/>
      <c r="N80" s="59"/>
      <c r="O80" s="59"/>
    </row>
    <row r="81" spans="1:15" s="9" customFormat="1" ht="11.4" hidden="1" customHeight="1" outlineLevel="1" x14ac:dyDescent="0.25">
      <c r="A81" s="9" t="s">
        <v>66</v>
      </c>
      <c r="B81" s="26"/>
      <c r="C81" s="28">
        <f t="shared" ref="C81:N81" si="33">C48</f>
        <v>0</v>
      </c>
      <c r="D81" s="28">
        <f t="shared" si="33"/>
        <v>0</v>
      </c>
      <c r="E81" s="28">
        <f t="shared" si="33"/>
        <v>0</v>
      </c>
      <c r="F81" s="28">
        <f t="shared" si="33"/>
        <v>0</v>
      </c>
      <c r="G81" s="28">
        <f t="shared" si="33"/>
        <v>0</v>
      </c>
      <c r="H81" s="28">
        <f t="shared" si="33"/>
        <v>0</v>
      </c>
      <c r="I81" s="28">
        <f t="shared" si="33"/>
        <v>0</v>
      </c>
      <c r="J81" s="28">
        <f t="shared" si="33"/>
        <v>0</v>
      </c>
      <c r="K81" s="28">
        <f t="shared" si="33"/>
        <v>0</v>
      </c>
      <c r="L81" s="28">
        <f t="shared" si="33"/>
        <v>0</v>
      </c>
      <c r="M81" s="28">
        <f t="shared" si="33"/>
        <v>0</v>
      </c>
      <c r="N81" s="28">
        <f t="shared" si="33"/>
        <v>0</v>
      </c>
      <c r="O81" s="28">
        <f>SUM(C81:N81)</f>
        <v>0</v>
      </c>
    </row>
    <row r="82" spans="1:15" s="9" customFormat="1" ht="11.4" hidden="1" customHeight="1" outlineLevel="1" x14ac:dyDescent="0.25">
      <c r="A82" s="9" t="s">
        <v>67</v>
      </c>
      <c r="B82" s="26"/>
      <c r="C82" s="28">
        <f t="shared" ref="C82:N82" si="34">C49</f>
        <v>0</v>
      </c>
      <c r="D82" s="28">
        <f t="shared" si="34"/>
        <v>0</v>
      </c>
      <c r="E82" s="28">
        <f t="shared" si="34"/>
        <v>0</v>
      </c>
      <c r="F82" s="28">
        <f t="shared" si="34"/>
        <v>0</v>
      </c>
      <c r="G82" s="28">
        <f t="shared" si="34"/>
        <v>0</v>
      </c>
      <c r="H82" s="28">
        <f t="shared" si="34"/>
        <v>0</v>
      </c>
      <c r="I82" s="28">
        <f t="shared" si="34"/>
        <v>0</v>
      </c>
      <c r="J82" s="28">
        <f t="shared" si="34"/>
        <v>0</v>
      </c>
      <c r="K82" s="28">
        <f t="shared" si="34"/>
        <v>0</v>
      </c>
      <c r="L82" s="28">
        <f t="shared" si="34"/>
        <v>0</v>
      </c>
      <c r="M82" s="28">
        <f t="shared" si="34"/>
        <v>0</v>
      </c>
      <c r="N82" s="28">
        <f t="shared" si="34"/>
        <v>0</v>
      </c>
      <c r="O82" s="28">
        <f>SUM(C82:N82)</f>
        <v>0</v>
      </c>
    </row>
    <row r="83" spans="1:15" s="9" customFormat="1" ht="11.4" hidden="1" customHeight="1" outlineLevel="1" x14ac:dyDescent="0.25">
      <c r="A83" s="9" t="s">
        <v>77</v>
      </c>
      <c r="B83" s="26"/>
      <c r="C83" s="28">
        <f t="shared" ref="C83:N83" si="35">C53</f>
        <v>0</v>
      </c>
      <c r="D83" s="28">
        <f t="shared" si="35"/>
        <v>0</v>
      </c>
      <c r="E83" s="28">
        <f t="shared" si="35"/>
        <v>0</v>
      </c>
      <c r="F83" s="28">
        <f t="shared" si="35"/>
        <v>0</v>
      </c>
      <c r="G83" s="28">
        <f t="shared" si="35"/>
        <v>0</v>
      </c>
      <c r="H83" s="28">
        <f t="shared" si="35"/>
        <v>0</v>
      </c>
      <c r="I83" s="28">
        <f t="shared" si="35"/>
        <v>0</v>
      </c>
      <c r="J83" s="28">
        <f t="shared" si="35"/>
        <v>0</v>
      </c>
      <c r="K83" s="28">
        <f t="shared" si="35"/>
        <v>0</v>
      </c>
      <c r="L83" s="28">
        <f t="shared" si="35"/>
        <v>0</v>
      </c>
      <c r="M83" s="28">
        <f t="shared" si="35"/>
        <v>0</v>
      </c>
      <c r="N83" s="28">
        <f t="shared" si="35"/>
        <v>0</v>
      </c>
      <c r="O83" s="28">
        <f>SUM(C83:N83)</f>
        <v>0</v>
      </c>
    </row>
    <row r="84" spans="1:15" collapsed="1" x14ac:dyDescent="0.2"/>
  </sheetData>
  <sheetProtection password="C963" sheet="1" objects="1" scenarios="1" selectLockedCells="1"/>
  <mergeCells count="19">
    <mergeCell ref="C9:D9"/>
    <mergeCell ref="A10:O10"/>
    <mergeCell ref="C7:D7"/>
    <mergeCell ref="F7:G7"/>
    <mergeCell ref="H7:I7"/>
    <mergeCell ref="J7:K7"/>
    <mergeCell ref="M7:O7"/>
    <mergeCell ref="C8:D8"/>
    <mergeCell ref="F8:G8"/>
    <mergeCell ref="H8:I8"/>
    <mergeCell ref="J8:K8"/>
    <mergeCell ref="M8:O8"/>
    <mergeCell ref="C5:D5"/>
    <mergeCell ref="M5:O5"/>
    <mergeCell ref="C6:D6"/>
    <mergeCell ref="F6:G6"/>
    <mergeCell ref="H6:I6"/>
    <mergeCell ref="J6:K6"/>
    <mergeCell ref="M6:O6"/>
  </mergeCells>
  <dataValidations count="1">
    <dataValidation type="list" allowBlank="1" showInputMessage="1" showErrorMessage="1" sqref="C8:D8" xr:uid="{00000000-0002-0000-1000-000000000000}">
      <formula1>Geschlecht</formula1>
    </dataValidation>
  </dataValidations>
  <printOptions horizontalCentered="1"/>
  <pageMargins left="0.19685039370078741" right="0.19685039370078741" top="0.19685039370078741" bottom="0.6692913385826772" header="0.51181102362204722" footer="0.51181102362204722"/>
  <pageSetup paperSize="9" scale="73" orientation="landscape" r:id="rId1"/>
  <headerFooter>
    <oddFooter>&amp;L&amp;"Arial,Standard"Dies ist eine Vorlage der FI-Partner GmbH. Haben Sie noch Fragen? Wir helfen Ihnen gerne weiter. Kontaktieren Sie uns:
info@fi-partner.ch / Tel. +41 44 501 77 20</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9"/>
  <dimension ref="A1:AB26"/>
  <sheetViews>
    <sheetView workbookViewId="0">
      <selection activeCell="A4" sqref="A4"/>
    </sheetView>
  </sheetViews>
  <sheetFormatPr baseColWidth="10" defaultRowHeight="12.6" x14ac:dyDescent="0.2"/>
  <cols>
    <col min="1" max="1" width="6.1796875" customWidth="1"/>
    <col min="2" max="2" width="12.54296875" customWidth="1"/>
    <col min="3" max="3" width="20.6328125" customWidth="1"/>
    <col min="4" max="4" width="7.90625" customWidth="1"/>
    <col min="5" max="5" width="4.08984375" bestFit="1" customWidth="1"/>
    <col min="6" max="7" width="5.453125" hidden="1" customWidth="1"/>
    <col min="8" max="8" width="10.6328125" customWidth="1"/>
    <col min="9" max="10" width="10.6328125" hidden="1" customWidth="1"/>
    <col min="11" max="11" width="10.6328125" customWidth="1"/>
    <col min="12" max="13" width="10.6328125" hidden="1" customWidth="1"/>
    <col min="14" max="14" width="10.6328125" customWidth="1"/>
    <col min="15" max="16" width="10.6328125" hidden="1" customWidth="1"/>
    <col min="17" max="17" width="10.6328125" customWidth="1"/>
    <col min="18" max="19" width="10.6328125" hidden="1" customWidth="1"/>
    <col min="20" max="20" width="10.6328125" customWidth="1"/>
    <col min="21" max="22" width="10.6328125" hidden="1" customWidth="1"/>
    <col min="23" max="23" width="10.6328125" customWidth="1"/>
    <col min="24" max="26" width="0" hidden="1" customWidth="1"/>
    <col min="27" max="28" width="10.90625" hidden="1" customWidth="1"/>
  </cols>
  <sheetData>
    <row r="1" spans="1:23" ht="15.6" x14ac:dyDescent="0.3">
      <c r="A1" s="3" t="str">
        <f>'Total Firma'!A1</f>
        <v>Musterbeispiel GmbH</v>
      </c>
      <c r="B1" s="79"/>
      <c r="C1" s="3"/>
      <c r="D1" s="3"/>
      <c r="E1" s="3"/>
      <c r="F1" s="3"/>
      <c r="G1" s="3"/>
      <c r="H1" s="3"/>
      <c r="I1" s="3"/>
      <c r="J1" s="3"/>
      <c r="K1" s="3"/>
      <c r="L1" s="38"/>
      <c r="M1" s="38"/>
      <c r="O1" s="38"/>
      <c r="P1" s="38"/>
      <c r="Q1" s="4"/>
      <c r="R1" s="38"/>
      <c r="S1" s="38"/>
      <c r="T1" s="4"/>
      <c r="U1" s="4"/>
      <c r="V1" s="4"/>
    </row>
    <row r="2" spans="1:23" s="2" customFormat="1" ht="15" x14ac:dyDescent="0.25">
      <c r="A2" s="6" t="str">
        <f>'Total Firma'!A2</f>
        <v>Beispielstrasse 1</v>
      </c>
      <c r="B2" s="80"/>
      <c r="C2" s="6"/>
      <c r="D2" s="6"/>
      <c r="E2" s="6"/>
      <c r="F2" s="6"/>
      <c r="G2" s="6"/>
      <c r="H2" s="6"/>
      <c r="I2" s="6"/>
      <c r="J2" s="6"/>
      <c r="K2" s="6"/>
      <c r="L2" s="39"/>
      <c r="M2" s="39"/>
      <c r="O2" s="39"/>
      <c r="P2" s="39"/>
      <c r="Q2" s="18"/>
      <c r="R2" s="39"/>
      <c r="S2" s="39"/>
      <c r="T2" s="18"/>
      <c r="U2" s="18"/>
      <c r="V2" s="18"/>
    </row>
    <row r="3" spans="1:23" s="2" customFormat="1" ht="15" x14ac:dyDescent="0.25">
      <c r="A3" s="6" t="str">
        <f>'Total Firma'!A3</f>
        <v>3000 Bern</v>
      </c>
      <c r="B3" s="80"/>
      <c r="C3" s="6"/>
      <c r="D3" s="6"/>
      <c r="E3" s="6"/>
      <c r="F3" s="6"/>
      <c r="G3" s="6"/>
      <c r="H3" s="6"/>
      <c r="I3" s="6"/>
      <c r="J3" s="6"/>
      <c r="K3" s="6"/>
      <c r="L3" s="39"/>
      <c r="M3" s="39"/>
      <c r="O3" s="39"/>
      <c r="P3" s="39"/>
      <c r="Q3" s="7" t="s">
        <v>0</v>
      </c>
      <c r="R3" s="39"/>
      <c r="S3" s="39"/>
      <c r="T3" s="45">
        <f ca="1">TODAY()</f>
        <v>44338</v>
      </c>
      <c r="U3" s="45"/>
      <c r="V3" s="45"/>
    </row>
    <row r="4" spans="1:23" s="2" customFormat="1" ht="13.8" x14ac:dyDescent="0.25">
      <c r="H4" s="17"/>
      <c r="I4" s="17"/>
      <c r="J4" s="17"/>
      <c r="K4" s="17"/>
      <c r="L4" s="17"/>
      <c r="M4" s="17"/>
      <c r="N4" s="20"/>
      <c r="O4" s="17"/>
      <c r="P4" s="17"/>
      <c r="Q4" s="21"/>
      <c r="R4" s="17"/>
      <c r="S4" s="17"/>
      <c r="T4" s="21"/>
      <c r="U4" s="21"/>
      <c r="V4" s="21"/>
    </row>
    <row r="5" spans="1:23" s="2" customFormat="1" ht="13.8" x14ac:dyDescent="0.25">
      <c r="H5" s="17"/>
      <c r="I5" s="17"/>
      <c r="J5" s="17"/>
      <c r="K5" s="17"/>
      <c r="L5" s="17"/>
      <c r="M5" s="17"/>
      <c r="N5" s="20"/>
      <c r="O5" s="17"/>
      <c r="P5" s="17"/>
      <c r="Q5" s="21"/>
      <c r="R5" s="17"/>
      <c r="S5" s="17"/>
      <c r="T5" s="21"/>
      <c r="U5" s="21"/>
      <c r="V5" s="21"/>
    </row>
    <row r="6" spans="1:23" ht="18" x14ac:dyDescent="0.35">
      <c r="A6" s="133" t="s">
        <v>101</v>
      </c>
      <c r="B6" s="133"/>
      <c r="C6" s="133"/>
      <c r="D6" s="133"/>
      <c r="E6" s="133"/>
      <c r="F6" s="133"/>
      <c r="G6" s="133"/>
      <c r="H6" s="133"/>
      <c r="I6" s="133"/>
      <c r="J6" s="133"/>
      <c r="K6" s="133"/>
      <c r="L6" s="133"/>
      <c r="M6" s="133"/>
      <c r="N6" s="133"/>
      <c r="O6" s="133"/>
      <c r="P6" s="133"/>
      <c r="Q6" s="133"/>
      <c r="R6" s="133"/>
      <c r="S6" s="133"/>
      <c r="T6" s="133"/>
      <c r="U6" s="133"/>
      <c r="V6" s="133"/>
      <c r="W6" s="133"/>
    </row>
    <row r="8" spans="1:23" x14ac:dyDescent="0.2">
      <c r="A8" s="27"/>
      <c r="B8" s="62"/>
      <c r="C8" s="62"/>
      <c r="D8" s="63"/>
      <c r="E8" s="64"/>
      <c r="H8" s="65"/>
      <c r="I8" s="65"/>
      <c r="J8" s="65"/>
      <c r="K8" s="65"/>
      <c r="L8" s="65"/>
      <c r="M8" s="65"/>
      <c r="N8" s="65"/>
      <c r="O8" s="65"/>
      <c r="P8" s="65"/>
      <c r="Q8" s="65"/>
      <c r="R8" s="65"/>
      <c r="S8" s="65"/>
      <c r="T8" s="65"/>
      <c r="U8" s="65"/>
      <c r="V8" s="65"/>
      <c r="W8" s="65"/>
    </row>
    <row r="9" spans="1:23" ht="13.2" x14ac:dyDescent="0.25">
      <c r="A9" s="9" t="s">
        <v>58</v>
      </c>
      <c r="C9" s="31"/>
      <c r="D9" s="1"/>
      <c r="E9" s="1"/>
      <c r="F9" s="1"/>
      <c r="G9" s="1"/>
      <c r="H9" s="1"/>
      <c r="I9" s="1"/>
      <c r="J9" s="1"/>
      <c r="K9" s="1"/>
      <c r="L9" s="1"/>
      <c r="M9" s="1"/>
      <c r="N9" s="1"/>
      <c r="O9" s="1"/>
      <c r="P9" s="1"/>
      <c r="Q9" s="1"/>
      <c r="R9" s="1"/>
      <c r="S9" s="1"/>
      <c r="T9" s="1"/>
      <c r="U9" s="1"/>
      <c r="V9" s="1"/>
      <c r="W9" s="1"/>
    </row>
    <row r="10" spans="1:23" s="10" customFormat="1" ht="5.25" customHeight="1" x14ac:dyDescent="0.2">
      <c r="C10" s="8"/>
      <c r="D10" s="8"/>
      <c r="E10" s="8"/>
      <c r="F10" s="8"/>
      <c r="G10" s="8"/>
      <c r="H10" s="8"/>
      <c r="I10" s="8"/>
      <c r="J10" s="8"/>
      <c r="K10" s="8"/>
      <c r="L10" s="8"/>
      <c r="M10" s="8"/>
      <c r="N10" s="8"/>
      <c r="O10" s="8"/>
    </row>
    <row r="11" spans="1:23" s="35" customFormat="1" ht="22.8" customHeight="1" x14ac:dyDescent="0.2">
      <c r="A11" s="78" t="s">
        <v>59</v>
      </c>
      <c r="B11" s="78"/>
      <c r="C11" s="115" t="s">
        <v>95</v>
      </c>
      <c r="D11" s="115"/>
      <c r="E11" s="115"/>
      <c r="F11" s="115"/>
      <c r="G11" s="115"/>
      <c r="H11" s="115"/>
      <c r="I11" s="115"/>
      <c r="J11" s="115"/>
      <c r="K11" s="115"/>
      <c r="L11" s="115"/>
      <c r="M11" s="115"/>
      <c r="N11" s="115"/>
      <c r="O11" s="115"/>
      <c r="P11" s="115"/>
      <c r="Q11" s="115"/>
      <c r="R11" s="115"/>
      <c r="S11" s="115"/>
      <c r="T11" s="115"/>
      <c r="U11" s="115"/>
      <c r="V11" s="115"/>
      <c r="W11" s="115"/>
    </row>
    <row r="12" spans="1:23" s="10" customFormat="1" ht="5.25" customHeight="1" x14ac:dyDescent="0.2">
      <c r="C12" s="8"/>
      <c r="D12" s="8"/>
      <c r="E12" s="8"/>
      <c r="F12" s="8"/>
      <c r="G12" s="8"/>
      <c r="H12" s="8"/>
      <c r="I12" s="8"/>
      <c r="J12" s="8"/>
      <c r="K12" s="8"/>
      <c r="L12" s="8"/>
      <c r="M12" s="8"/>
      <c r="N12" s="8"/>
      <c r="O12" s="8"/>
    </row>
    <row r="13" spans="1:23" s="35" customFormat="1" ht="22.8" customHeight="1" x14ac:dyDescent="0.2">
      <c r="A13" s="78" t="s">
        <v>62</v>
      </c>
      <c r="B13" s="78"/>
      <c r="C13" s="115" t="s">
        <v>71</v>
      </c>
      <c r="D13" s="115"/>
      <c r="E13" s="115"/>
      <c r="F13" s="115"/>
      <c r="G13" s="115"/>
      <c r="H13" s="115"/>
      <c r="I13" s="115"/>
      <c r="J13" s="115"/>
      <c r="K13" s="115"/>
      <c r="L13" s="115"/>
      <c r="M13" s="115"/>
      <c r="N13" s="115"/>
      <c r="O13" s="115"/>
      <c r="P13" s="115"/>
      <c r="Q13" s="115"/>
      <c r="R13" s="115"/>
      <c r="S13" s="115"/>
      <c r="T13" s="115"/>
      <c r="U13" s="115"/>
      <c r="V13" s="115"/>
      <c r="W13" s="115"/>
    </row>
    <row r="14" spans="1:23" s="10" customFormat="1" ht="5.25" customHeight="1" x14ac:dyDescent="0.2">
      <c r="C14" s="8"/>
      <c r="D14" s="8"/>
      <c r="E14" s="8"/>
      <c r="F14" s="8"/>
      <c r="G14" s="8"/>
      <c r="H14" s="8"/>
      <c r="I14" s="8"/>
      <c r="J14" s="8"/>
      <c r="K14" s="8"/>
      <c r="L14" s="8"/>
      <c r="M14" s="8"/>
      <c r="N14" s="8"/>
      <c r="O14" s="8"/>
    </row>
    <row r="15" spans="1:23" s="35" customFormat="1" ht="45.6" customHeight="1" x14ac:dyDescent="0.2">
      <c r="A15" s="78" t="s">
        <v>61</v>
      </c>
      <c r="B15" s="78"/>
      <c r="C15" s="115" t="s">
        <v>131</v>
      </c>
      <c r="D15" s="115"/>
      <c r="E15" s="115"/>
      <c r="F15" s="115"/>
      <c r="G15" s="115"/>
      <c r="H15" s="115"/>
      <c r="I15" s="115"/>
      <c r="J15" s="115"/>
      <c r="K15" s="115"/>
      <c r="L15" s="115"/>
      <c r="M15" s="115"/>
      <c r="N15" s="115"/>
      <c r="O15" s="115"/>
      <c r="P15" s="115"/>
      <c r="Q15" s="115"/>
      <c r="R15" s="115"/>
      <c r="S15" s="115"/>
      <c r="T15" s="115"/>
      <c r="U15" s="115"/>
      <c r="V15" s="115"/>
      <c r="W15" s="115"/>
    </row>
    <row r="16" spans="1:23" s="35" customFormat="1" ht="22.8" customHeight="1" x14ac:dyDescent="0.2">
      <c r="A16" s="78" t="s">
        <v>110</v>
      </c>
      <c r="B16" s="78"/>
      <c r="C16" s="115" t="s">
        <v>128</v>
      </c>
      <c r="D16" s="115"/>
      <c r="E16" s="115"/>
      <c r="F16" s="115"/>
      <c r="G16" s="115"/>
      <c r="H16" s="115"/>
      <c r="I16" s="115"/>
      <c r="J16" s="115"/>
      <c r="K16" s="115"/>
      <c r="L16" s="115"/>
      <c r="M16" s="115"/>
      <c r="N16" s="115"/>
      <c r="O16" s="115"/>
      <c r="P16" s="115"/>
      <c r="Q16" s="115"/>
      <c r="R16" s="115"/>
      <c r="S16" s="115"/>
      <c r="T16" s="115"/>
      <c r="U16" s="115"/>
      <c r="V16" s="115"/>
      <c r="W16" s="115"/>
    </row>
    <row r="17" spans="1:23" s="35" customFormat="1" ht="11.4" x14ac:dyDescent="0.2">
      <c r="A17" s="78" t="s">
        <v>72</v>
      </c>
      <c r="B17" s="78"/>
      <c r="C17" s="115" t="s">
        <v>93</v>
      </c>
      <c r="D17" s="115"/>
      <c r="E17" s="115"/>
      <c r="F17" s="115"/>
      <c r="G17" s="115"/>
      <c r="H17" s="115"/>
      <c r="I17" s="115"/>
      <c r="J17" s="115"/>
      <c r="K17" s="115"/>
      <c r="L17" s="115"/>
      <c r="M17" s="115"/>
      <c r="N17" s="115"/>
      <c r="O17" s="115"/>
      <c r="P17" s="115"/>
      <c r="Q17" s="115"/>
      <c r="R17" s="115"/>
      <c r="S17" s="115"/>
      <c r="T17" s="115"/>
      <c r="U17" s="115"/>
      <c r="V17" s="115"/>
      <c r="W17" s="115"/>
    </row>
    <row r="18" spans="1:23" s="35" customFormat="1" ht="11.4" x14ac:dyDescent="0.2">
      <c r="A18" s="78" t="s">
        <v>130</v>
      </c>
      <c r="B18" s="78"/>
      <c r="C18" s="115" t="s">
        <v>129</v>
      </c>
      <c r="D18" s="115"/>
      <c r="E18" s="115"/>
      <c r="F18" s="115"/>
      <c r="G18" s="115"/>
      <c r="H18" s="115"/>
      <c r="I18" s="115"/>
      <c r="J18" s="115"/>
      <c r="K18" s="115"/>
      <c r="L18" s="115"/>
      <c r="M18" s="115"/>
      <c r="N18" s="115"/>
      <c r="O18" s="115"/>
      <c r="P18" s="115"/>
      <c r="Q18" s="115"/>
      <c r="R18" s="115"/>
      <c r="S18" s="115"/>
      <c r="T18" s="115"/>
      <c r="U18" s="115"/>
      <c r="V18" s="115"/>
      <c r="W18" s="115"/>
    </row>
    <row r="19" spans="1:23" s="10" customFormat="1" ht="5.25" customHeight="1" x14ac:dyDescent="0.2">
      <c r="C19" s="8"/>
      <c r="D19" s="8"/>
      <c r="E19" s="8"/>
      <c r="F19" s="8"/>
      <c r="G19" s="8"/>
      <c r="H19" s="8"/>
      <c r="I19" s="8"/>
      <c r="J19" s="8"/>
      <c r="K19" s="8"/>
      <c r="L19" s="8"/>
      <c r="M19" s="8"/>
      <c r="N19" s="8"/>
      <c r="O19" s="8"/>
    </row>
    <row r="20" spans="1:23" s="35" customFormat="1" ht="11.4" x14ac:dyDescent="0.2">
      <c r="A20" s="78" t="s">
        <v>102</v>
      </c>
      <c r="B20" s="78"/>
      <c r="C20" s="115" t="s">
        <v>103</v>
      </c>
      <c r="D20" s="115"/>
      <c r="E20" s="115"/>
      <c r="F20" s="115"/>
      <c r="G20" s="115"/>
      <c r="H20" s="115"/>
      <c r="I20" s="115"/>
      <c r="J20" s="115"/>
      <c r="K20" s="115"/>
      <c r="L20" s="115"/>
      <c r="M20" s="115"/>
      <c r="N20" s="115"/>
      <c r="O20" s="115"/>
      <c r="P20" s="115"/>
      <c r="Q20" s="115"/>
      <c r="R20" s="115"/>
      <c r="S20" s="115"/>
      <c r="T20" s="115"/>
      <c r="U20" s="115"/>
      <c r="V20" s="115"/>
      <c r="W20" s="115"/>
    </row>
    <row r="21" spans="1:23" s="35" customFormat="1" ht="34.200000000000003" customHeight="1" x14ac:dyDescent="0.2">
      <c r="A21" s="78" t="s">
        <v>60</v>
      </c>
      <c r="B21" s="78"/>
      <c r="C21" s="115" t="s">
        <v>107</v>
      </c>
      <c r="D21" s="115"/>
      <c r="E21" s="115"/>
      <c r="F21" s="115"/>
      <c r="G21" s="115"/>
      <c r="H21" s="115"/>
      <c r="I21" s="115"/>
      <c r="J21" s="115"/>
      <c r="K21" s="115"/>
      <c r="L21" s="115"/>
      <c r="M21" s="115"/>
      <c r="N21" s="115"/>
      <c r="O21" s="115"/>
      <c r="P21" s="115"/>
      <c r="Q21" s="115"/>
      <c r="R21" s="115"/>
      <c r="S21" s="115"/>
      <c r="T21" s="115"/>
      <c r="U21" s="115"/>
      <c r="V21" s="115"/>
      <c r="W21" s="115"/>
    </row>
    <row r="22" spans="1:23" s="35" customFormat="1" ht="22.8" customHeight="1" x14ac:dyDescent="0.2">
      <c r="A22" s="78" t="s">
        <v>105</v>
      </c>
      <c r="B22" s="78"/>
      <c r="C22" s="115" t="s">
        <v>108</v>
      </c>
      <c r="D22" s="115"/>
      <c r="E22" s="115"/>
      <c r="F22" s="115"/>
      <c r="G22" s="115"/>
      <c r="H22" s="115"/>
      <c r="I22" s="115"/>
      <c r="J22" s="115"/>
      <c r="K22" s="115"/>
      <c r="L22" s="115"/>
      <c r="M22" s="115"/>
      <c r="N22" s="115"/>
      <c r="O22" s="115"/>
      <c r="P22" s="115"/>
      <c r="Q22" s="115"/>
      <c r="R22" s="115"/>
      <c r="S22" s="115"/>
      <c r="T22" s="115"/>
      <c r="U22" s="115"/>
      <c r="V22" s="115"/>
      <c r="W22" s="115"/>
    </row>
    <row r="23" spans="1:23" s="35" customFormat="1" ht="11.4" x14ac:dyDescent="0.2">
      <c r="A23" s="78" t="s">
        <v>65</v>
      </c>
      <c r="B23" s="78"/>
      <c r="C23" s="115" t="s">
        <v>114</v>
      </c>
      <c r="D23" s="115"/>
      <c r="E23" s="115"/>
      <c r="F23" s="115"/>
      <c r="G23" s="115"/>
      <c r="H23" s="115"/>
      <c r="I23" s="115"/>
      <c r="J23" s="115"/>
      <c r="K23" s="115"/>
      <c r="L23" s="115"/>
      <c r="M23" s="115"/>
      <c r="N23" s="115"/>
      <c r="O23" s="115"/>
      <c r="P23" s="115"/>
      <c r="Q23" s="115"/>
      <c r="R23" s="115"/>
      <c r="S23" s="115"/>
      <c r="T23" s="115"/>
      <c r="U23" s="115"/>
      <c r="V23" s="115"/>
      <c r="W23" s="115"/>
    </row>
    <row r="24" spans="1:23" s="35" customFormat="1" ht="11.4" x14ac:dyDescent="0.2">
      <c r="A24" s="78" t="s">
        <v>106</v>
      </c>
      <c r="B24" s="78"/>
      <c r="C24" s="115" t="s">
        <v>115</v>
      </c>
      <c r="D24" s="115"/>
      <c r="E24" s="115"/>
      <c r="F24" s="115"/>
      <c r="G24" s="115"/>
      <c r="H24" s="115"/>
      <c r="I24" s="115"/>
      <c r="J24" s="115"/>
      <c r="K24" s="115"/>
      <c r="L24" s="115"/>
      <c r="M24" s="115"/>
      <c r="N24" s="115"/>
      <c r="O24" s="115"/>
      <c r="P24" s="115"/>
      <c r="Q24" s="115"/>
      <c r="R24" s="115"/>
      <c r="S24" s="115"/>
      <c r="T24" s="115"/>
      <c r="U24" s="115"/>
      <c r="V24" s="115"/>
      <c r="W24" s="115"/>
    </row>
    <row r="25" spans="1:23" s="10" customFormat="1" ht="5.25" customHeight="1" x14ac:dyDescent="0.2">
      <c r="C25" s="8"/>
      <c r="D25" s="8"/>
      <c r="E25" s="8"/>
      <c r="F25" s="8"/>
      <c r="G25" s="8"/>
      <c r="H25" s="8"/>
      <c r="I25" s="8"/>
      <c r="J25" s="8"/>
      <c r="K25" s="8"/>
      <c r="L25" s="8"/>
      <c r="M25" s="8"/>
      <c r="N25" s="8"/>
      <c r="O25" s="8"/>
    </row>
    <row r="26" spans="1:23" s="35" customFormat="1" ht="22.8" customHeight="1" x14ac:dyDescent="0.2">
      <c r="A26" s="78" t="s">
        <v>98</v>
      </c>
      <c r="B26" s="78"/>
      <c r="C26" s="115" t="s">
        <v>94</v>
      </c>
      <c r="D26" s="115"/>
      <c r="E26" s="115"/>
      <c r="F26" s="115"/>
      <c r="G26" s="115"/>
      <c r="H26" s="115"/>
      <c r="I26" s="115"/>
      <c r="J26" s="115"/>
      <c r="K26" s="115"/>
      <c r="L26" s="115"/>
      <c r="M26" s="115"/>
      <c r="N26" s="115"/>
      <c r="O26" s="115"/>
      <c r="P26" s="115"/>
      <c r="Q26" s="115"/>
      <c r="R26" s="115"/>
      <c r="S26" s="115"/>
      <c r="T26" s="115"/>
      <c r="U26" s="115"/>
      <c r="V26" s="115"/>
      <c r="W26" s="115"/>
    </row>
  </sheetData>
  <mergeCells count="13">
    <mergeCell ref="C23:W23"/>
    <mergeCell ref="C26:W26"/>
    <mergeCell ref="C20:W20"/>
    <mergeCell ref="A6:W6"/>
    <mergeCell ref="C11:W11"/>
    <mergeCell ref="C13:W13"/>
    <mergeCell ref="C15:W15"/>
    <mergeCell ref="C17:W17"/>
    <mergeCell ref="C21:W21"/>
    <mergeCell ref="C22:W22"/>
    <mergeCell ref="C24:W24"/>
    <mergeCell ref="C16:W16"/>
    <mergeCell ref="C18:W18"/>
  </mergeCells>
  <pageMargins left="0.70866141732283472" right="0.70866141732283472" top="0.78740157480314965" bottom="0.78740157480314965" header="0.31496062992125984" footer="0.31496062992125984"/>
  <pageSetup paperSize="9" orientation="landscape" horizontalDpi="0"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1"/>
  <dimension ref="A1:A4"/>
  <sheetViews>
    <sheetView workbookViewId="0">
      <selection activeCell="A2" sqref="A2"/>
    </sheetView>
  </sheetViews>
  <sheetFormatPr baseColWidth="10" defaultRowHeight="12.6" x14ac:dyDescent="0.2"/>
  <sheetData>
    <row r="1" spans="1:1" x14ac:dyDescent="0.2">
      <c r="A1" s="44" t="s">
        <v>32</v>
      </c>
    </row>
    <row r="2" spans="1:1" x14ac:dyDescent="0.2">
      <c r="A2" s="44" t="s">
        <v>30</v>
      </c>
    </row>
    <row r="3" spans="1:1" x14ac:dyDescent="0.2">
      <c r="A3" s="44" t="s">
        <v>31</v>
      </c>
    </row>
    <row r="4" spans="1:1" x14ac:dyDescent="0.2">
      <c r="A4" s="44" t="s">
        <v>35</v>
      </c>
    </row>
  </sheetData>
  <pageMargins left="0.7" right="0.7" top="0.78740157499999996" bottom="0.78740157499999996"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O84"/>
  <sheetViews>
    <sheetView workbookViewId="0">
      <selection activeCell="A10" sqref="A10:O10"/>
    </sheetView>
  </sheetViews>
  <sheetFormatPr baseColWidth="10" defaultRowHeight="12.6" outlineLevelRow="1" x14ac:dyDescent="0.2"/>
  <cols>
    <col min="1" max="1" width="12.1796875" customWidth="1"/>
    <col min="2" max="2" width="6.1796875" customWidth="1"/>
    <col min="3" max="14" width="8.1796875" style="1" customWidth="1"/>
    <col min="15" max="15" width="9.1796875" style="1" customWidth="1"/>
  </cols>
  <sheetData>
    <row r="1" spans="1:15" ht="15.6" x14ac:dyDescent="0.3">
      <c r="A1" s="40" t="s">
        <v>158</v>
      </c>
      <c r="B1" s="38"/>
      <c r="C1" s="38"/>
      <c r="D1"/>
      <c r="E1" s="4"/>
      <c r="F1" s="5"/>
      <c r="G1" s="4"/>
      <c r="H1"/>
      <c r="I1"/>
      <c r="J1"/>
      <c r="K1"/>
      <c r="L1"/>
      <c r="M1"/>
      <c r="N1"/>
      <c r="O1"/>
    </row>
    <row r="2" spans="1:15" s="2" customFormat="1" ht="15" x14ac:dyDescent="0.25">
      <c r="A2" s="41" t="s">
        <v>156</v>
      </c>
      <c r="B2" s="39"/>
      <c r="C2" s="39"/>
      <c r="E2" s="18"/>
      <c r="F2" s="19"/>
      <c r="G2" s="18"/>
    </row>
    <row r="3" spans="1:15" s="2" customFormat="1" ht="15" x14ac:dyDescent="0.25">
      <c r="A3" s="41" t="s">
        <v>157</v>
      </c>
      <c r="B3" s="39"/>
      <c r="C3" s="39"/>
      <c r="E3" s="7" t="s">
        <v>0</v>
      </c>
      <c r="F3" s="7"/>
      <c r="G3" s="45">
        <f ca="1">TODAY()</f>
        <v>44338</v>
      </c>
    </row>
    <row r="4" spans="1:15" s="7" customFormat="1" ht="13.2" x14ac:dyDescent="0.25">
      <c r="C4" s="81"/>
      <c r="D4" s="23"/>
      <c r="E4" s="15"/>
      <c r="F4" s="16"/>
      <c r="G4" s="15"/>
    </row>
    <row r="5" spans="1:15" s="7" customFormat="1" ht="13.2" x14ac:dyDescent="0.25">
      <c r="C5" s="81"/>
      <c r="D5" s="23"/>
      <c r="E5" s="15"/>
      <c r="F5" s="16"/>
      <c r="G5" s="15"/>
    </row>
    <row r="6" spans="1:15" s="7" customFormat="1" ht="13.2" x14ac:dyDescent="0.25">
      <c r="A6" s="7" t="s">
        <v>90</v>
      </c>
      <c r="B6" s="24"/>
      <c r="C6" s="51"/>
      <c r="D6" s="51" t="s">
        <v>44</v>
      </c>
      <c r="E6" s="51" t="s">
        <v>6</v>
      </c>
      <c r="F6" s="51" t="s">
        <v>41</v>
      </c>
      <c r="G6" s="46" t="s">
        <v>42</v>
      </c>
      <c r="H6" s="51" t="s">
        <v>48</v>
      </c>
      <c r="I6" s="51" t="s">
        <v>55</v>
      </c>
      <c r="J6" s="51" t="s">
        <v>75</v>
      </c>
      <c r="K6" s="51" t="s">
        <v>43</v>
      </c>
      <c r="L6" s="51" t="s">
        <v>149</v>
      </c>
      <c r="M6" s="51" t="s">
        <v>9</v>
      </c>
      <c r="N6" s="51" t="s">
        <v>76</v>
      </c>
    </row>
    <row r="7" spans="1:15" s="7" customFormat="1" ht="13.2" x14ac:dyDescent="0.25">
      <c r="B7" s="7" t="s">
        <v>33</v>
      </c>
      <c r="C7" s="60"/>
      <c r="D7" s="120">
        <v>0</v>
      </c>
      <c r="E7" s="120">
        <v>5.2999999999999999E-2</v>
      </c>
      <c r="F7" s="122">
        <v>1400</v>
      </c>
      <c r="G7" s="47">
        <v>64</v>
      </c>
      <c r="H7" s="120">
        <v>1.0999999999999999E-2</v>
      </c>
      <c r="I7" s="120">
        <v>5.0000000000000001E-3</v>
      </c>
      <c r="J7" s="122">
        <v>12350</v>
      </c>
      <c r="K7" s="48">
        <v>0</v>
      </c>
      <c r="L7" s="48">
        <v>0</v>
      </c>
      <c r="M7" s="49">
        <v>0</v>
      </c>
      <c r="N7" s="47">
        <v>70</v>
      </c>
    </row>
    <row r="8" spans="1:15" s="7" customFormat="1" ht="13.2" x14ac:dyDescent="0.25">
      <c r="B8" s="7" t="s">
        <v>34</v>
      </c>
      <c r="C8" s="60"/>
      <c r="D8" s="120"/>
      <c r="E8" s="120"/>
      <c r="F8" s="122"/>
      <c r="G8" s="47">
        <v>65</v>
      </c>
      <c r="H8" s="120"/>
      <c r="I8" s="120"/>
      <c r="J8" s="122"/>
      <c r="K8" s="48">
        <v>0</v>
      </c>
      <c r="L8" s="48">
        <v>0</v>
      </c>
      <c r="M8" s="48">
        <v>0</v>
      </c>
      <c r="N8" s="47">
        <v>70</v>
      </c>
    </row>
    <row r="9" spans="1:15" s="7" customFormat="1" ht="13.2" x14ac:dyDescent="0.25">
      <c r="C9" s="81"/>
      <c r="D9" s="23"/>
      <c r="E9" s="15"/>
      <c r="F9" s="16"/>
      <c r="G9" s="15"/>
    </row>
    <row r="10" spans="1:15" ht="18" x14ac:dyDescent="0.35">
      <c r="A10" s="121">
        <v>44196</v>
      </c>
      <c r="B10" s="121"/>
      <c r="C10" s="121"/>
      <c r="D10" s="121"/>
      <c r="E10" s="121"/>
      <c r="F10" s="121"/>
      <c r="G10" s="121"/>
      <c r="H10" s="121"/>
      <c r="I10" s="121"/>
      <c r="J10" s="121"/>
      <c r="K10" s="121"/>
      <c r="L10" s="121"/>
      <c r="M10" s="121"/>
      <c r="N10" s="121"/>
      <c r="O10" s="121"/>
    </row>
    <row r="11" spans="1:15" s="10" customFormat="1" ht="11.4" hidden="1" x14ac:dyDescent="0.2"/>
    <row r="12" spans="1:15" s="11" customFormat="1" ht="12" hidden="1" x14ac:dyDescent="0.25">
      <c r="A12" s="9" t="s">
        <v>86</v>
      </c>
      <c r="B12" s="9" t="e">
        <f ca="1">RIGHT(CELL("Dateiname",#REF!),LEN(CELL("Dateiname",#REF!))-FIND("]",CELL("Dateiname",#REF!)))</f>
        <v>#REF!</v>
      </c>
      <c r="C12" s="9"/>
      <c r="D12" s="9"/>
      <c r="E12" s="9"/>
      <c r="F12" s="9"/>
      <c r="G12" s="9"/>
      <c r="H12" s="9"/>
      <c r="I12" s="9"/>
      <c r="J12" s="9"/>
      <c r="K12" s="9"/>
      <c r="L12" s="9"/>
      <c r="M12" s="9"/>
      <c r="N12" s="9"/>
    </row>
    <row r="13" spans="1:15" s="10" customFormat="1" ht="5.25" customHeight="1" x14ac:dyDescent="0.2">
      <c r="C13" s="8"/>
      <c r="D13" s="8"/>
      <c r="E13" s="8"/>
      <c r="F13" s="8"/>
      <c r="G13" s="8"/>
      <c r="H13" s="8"/>
      <c r="I13" s="8"/>
      <c r="J13" s="8"/>
      <c r="K13" s="8"/>
      <c r="L13" s="8"/>
      <c r="M13" s="8"/>
      <c r="N13" s="8"/>
      <c r="O13" s="8"/>
    </row>
    <row r="14" spans="1:15" s="11" customFormat="1" ht="12" x14ac:dyDescent="0.25">
      <c r="A14" s="9" t="s">
        <v>3</v>
      </c>
      <c r="B14" s="61">
        <f>C14-1</f>
        <v>44195</v>
      </c>
      <c r="C14" s="50">
        <f>'Total Firma'!A10</f>
        <v>44196</v>
      </c>
      <c r="D14" s="50">
        <f>EDATE(C14,1)</f>
        <v>44227</v>
      </c>
      <c r="E14" s="50">
        <f t="shared" ref="E14:N14" si="0">EDATE(D14,1)</f>
        <v>44255</v>
      </c>
      <c r="F14" s="50">
        <f t="shared" si="0"/>
        <v>44286</v>
      </c>
      <c r="G14" s="50">
        <f t="shared" si="0"/>
        <v>44316</v>
      </c>
      <c r="H14" s="50">
        <f t="shared" si="0"/>
        <v>44347</v>
      </c>
      <c r="I14" s="50">
        <f t="shared" si="0"/>
        <v>44377</v>
      </c>
      <c r="J14" s="50">
        <f t="shared" si="0"/>
        <v>44408</v>
      </c>
      <c r="K14" s="50">
        <f t="shared" si="0"/>
        <v>44439</v>
      </c>
      <c r="L14" s="50">
        <f t="shared" si="0"/>
        <v>44469</v>
      </c>
      <c r="M14" s="50">
        <f t="shared" si="0"/>
        <v>44500</v>
      </c>
      <c r="N14" s="50">
        <f t="shared" si="0"/>
        <v>44530</v>
      </c>
      <c r="O14" s="11" t="s">
        <v>2</v>
      </c>
    </row>
    <row r="15" spans="1:15" s="10" customFormat="1" ht="5.25" customHeight="1" x14ac:dyDescent="0.2">
      <c r="C15" s="8"/>
      <c r="D15" s="8"/>
      <c r="E15" s="8"/>
      <c r="F15" s="8"/>
      <c r="G15" s="8"/>
      <c r="H15" s="8"/>
      <c r="I15" s="8"/>
      <c r="J15" s="8"/>
      <c r="K15" s="8"/>
      <c r="L15" s="8"/>
      <c r="M15" s="8"/>
      <c r="N15" s="8"/>
      <c r="O15" s="8"/>
    </row>
    <row r="16" spans="1:15" s="10" customFormat="1" ht="11.4" hidden="1" x14ac:dyDescent="0.2">
      <c r="A16" s="10" t="s">
        <v>69</v>
      </c>
      <c r="B16" s="54"/>
      <c r="C16" s="54"/>
      <c r="D16" s="54"/>
      <c r="E16" s="54"/>
      <c r="F16" s="54"/>
      <c r="G16" s="54"/>
      <c r="H16" s="54"/>
      <c r="I16" s="54"/>
      <c r="J16" s="54"/>
      <c r="K16" s="54"/>
      <c r="L16" s="54"/>
      <c r="M16" s="54"/>
      <c r="N16" s="54"/>
      <c r="O16" s="55"/>
    </row>
    <row r="17" spans="1:15" s="10" customFormat="1" ht="5.25" hidden="1" customHeight="1" x14ac:dyDescent="0.2">
      <c r="C17" s="8"/>
      <c r="D17" s="8"/>
      <c r="E17" s="8"/>
      <c r="F17" s="8"/>
      <c r="G17" s="8"/>
      <c r="H17" s="8"/>
      <c r="I17" s="8"/>
      <c r="J17" s="8"/>
      <c r="K17" s="8"/>
      <c r="L17" s="8"/>
      <c r="M17" s="8"/>
      <c r="N17" s="8"/>
      <c r="O17" s="8"/>
    </row>
    <row r="18" spans="1:15" s="10" customFormat="1" ht="11.4" hidden="1" customHeight="1" x14ac:dyDescent="0.2">
      <c r="A18" s="10" t="s">
        <v>79</v>
      </c>
      <c r="B18" s="53"/>
      <c r="C18" s="25">
        <f>SUM(SUM('ML 01:ML 10'!C18),SUM('SL 11:SL 14'!C18))</f>
        <v>1</v>
      </c>
      <c r="D18" s="25">
        <f>SUM(SUM('ML 01:ML 10'!D18),SUM('SL 11:SL 14'!D18))</f>
        <v>1</v>
      </c>
      <c r="E18" s="25">
        <f>SUM(SUM('ML 01:ML 10'!E18),SUM('SL 11:SL 14'!E18))</f>
        <v>1</v>
      </c>
      <c r="F18" s="25">
        <f>SUM(SUM('ML 01:ML 10'!F18),SUM('SL 11:SL 14'!F18))</f>
        <v>1</v>
      </c>
      <c r="G18" s="25">
        <f>SUM(SUM('ML 01:ML 10'!G18),SUM('SL 11:SL 14'!G18))</f>
        <v>0</v>
      </c>
      <c r="H18" s="25">
        <f>SUM(SUM('ML 01:ML 10'!H18),SUM('SL 11:SL 14'!H18))</f>
        <v>0</v>
      </c>
      <c r="I18" s="25">
        <f>SUM(SUM('ML 01:ML 10'!I18),SUM('SL 11:SL 14'!I18))</f>
        <v>0</v>
      </c>
      <c r="J18" s="25">
        <f>SUM(SUM('ML 01:ML 10'!J18),SUM('SL 11:SL 14'!J18))</f>
        <v>0</v>
      </c>
      <c r="K18" s="25">
        <f>SUM(SUM('ML 01:ML 10'!K18),SUM('SL 11:SL 14'!K18))</f>
        <v>0</v>
      </c>
      <c r="L18" s="25">
        <f>SUM(SUM('ML 01:ML 10'!L18),SUM('SL 11:SL 14'!L18))</f>
        <v>0</v>
      </c>
      <c r="M18" s="25">
        <f>SUM(SUM('ML 01:ML 10'!M18),SUM('SL 11:SL 14'!M18))</f>
        <v>0</v>
      </c>
      <c r="N18" s="25">
        <f>SUM(SUM('ML 01:ML 10'!N18),SUM('SL 11:SL 14'!N18))</f>
        <v>0</v>
      </c>
      <c r="O18" s="25">
        <f>SUM(C18:N18)</f>
        <v>4</v>
      </c>
    </row>
    <row r="19" spans="1:15" s="10" customFormat="1" ht="11.4" hidden="1" customHeight="1" x14ac:dyDescent="0.2">
      <c r="A19" s="10" t="s">
        <v>74</v>
      </c>
      <c r="B19" s="53"/>
      <c r="C19" s="25">
        <f>SUM(SUM('ML 01:ML 10'!C19),SUM('SL 11:SL 14'!C19))</f>
        <v>1</v>
      </c>
      <c r="D19" s="25">
        <f>SUM(SUM('ML 01:ML 10'!D19),SUM('SL 11:SL 14'!D19))</f>
        <v>1</v>
      </c>
      <c r="E19" s="25">
        <f>SUM(SUM('ML 01:ML 10'!E19),SUM('SL 11:SL 14'!E19))</f>
        <v>1</v>
      </c>
      <c r="F19" s="25">
        <f>SUM(SUM('ML 01:ML 10'!F19),SUM('SL 11:SL 14'!F19))</f>
        <v>1</v>
      </c>
      <c r="G19" s="25">
        <f>SUM(SUM('ML 01:ML 10'!G19),SUM('SL 11:SL 14'!G19))</f>
        <v>1</v>
      </c>
      <c r="H19" s="25">
        <f>SUM(SUM('ML 01:ML 10'!H19),SUM('SL 11:SL 14'!H19))</f>
        <v>1</v>
      </c>
      <c r="I19" s="25">
        <f>SUM(SUM('ML 01:ML 10'!I19),SUM('SL 11:SL 14'!I19))</f>
        <v>1</v>
      </c>
      <c r="J19" s="25">
        <f>SUM(SUM('ML 01:ML 10'!J19),SUM('SL 11:SL 14'!J19))</f>
        <v>1</v>
      </c>
      <c r="K19" s="25">
        <f>SUM(SUM('ML 01:ML 10'!K19),SUM('SL 11:SL 14'!K19))</f>
        <v>1</v>
      </c>
      <c r="L19" s="25">
        <f>SUM(SUM('ML 01:ML 10'!L19),SUM('SL 11:SL 14'!L19))</f>
        <v>1</v>
      </c>
      <c r="M19" s="25">
        <f>SUM(SUM('ML 01:ML 10'!M19),SUM('SL 11:SL 14'!M19))</f>
        <v>1</v>
      </c>
      <c r="N19" s="25">
        <f>SUM(SUM('ML 01:ML 10'!N19),SUM('SL 11:SL 14'!N19))</f>
        <v>1</v>
      </c>
      <c r="O19" s="25">
        <f>SUM(C19:N19)</f>
        <v>12</v>
      </c>
    </row>
    <row r="20" spans="1:15" s="10" customFormat="1" ht="11.4" hidden="1" customHeight="1" x14ac:dyDescent="0.2">
      <c r="A20" s="10" t="s">
        <v>145</v>
      </c>
      <c r="B20" s="85"/>
      <c r="C20" s="25">
        <f>SUM(SUM('ML 01:ML 10'!C20),SUM('SL 11:SL 14'!C20))</f>
        <v>13</v>
      </c>
      <c r="D20" s="25">
        <f>SUM(SUM('ML 01:ML 10'!D20),SUM('SL 11:SL 14'!D20))</f>
        <v>13</v>
      </c>
      <c r="E20" s="25">
        <f>SUM(SUM('ML 01:ML 10'!E20),SUM('SL 11:SL 14'!E20))</f>
        <v>13</v>
      </c>
      <c r="F20" s="25">
        <f>SUM(SUM('ML 01:ML 10'!F20),SUM('SL 11:SL 14'!F20))</f>
        <v>13</v>
      </c>
      <c r="G20" s="25">
        <f>SUM(SUM('ML 01:ML 10'!G20),SUM('SL 11:SL 14'!G20))</f>
        <v>14</v>
      </c>
      <c r="H20" s="25">
        <f>SUM(SUM('ML 01:ML 10'!H20),SUM('SL 11:SL 14'!H20))</f>
        <v>14</v>
      </c>
      <c r="I20" s="25">
        <f>SUM(SUM('ML 01:ML 10'!I20),SUM('SL 11:SL 14'!I20))</f>
        <v>14</v>
      </c>
      <c r="J20" s="25">
        <f>SUM(SUM('ML 01:ML 10'!J20),SUM('SL 11:SL 14'!J20))</f>
        <v>14</v>
      </c>
      <c r="K20" s="25">
        <f>SUM(SUM('ML 01:ML 10'!K20),SUM('SL 11:SL 14'!K20))</f>
        <v>14</v>
      </c>
      <c r="L20" s="25">
        <f>SUM(SUM('ML 01:ML 10'!L20),SUM('SL 11:SL 14'!L20))</f>
        <v>14</v>
      </c>
      <c r="M20" s="25">
        <f>SUM(SUM('ML 01:ML 10'!M20),SUM('SL 11:SL 14'!M20))</f>
        <v>14</v>
      </c>
      <c r="N20" s="25">
        <f>SUM(SUM('ML 01:ML 10'!N20),SUM('SL 11:SL 14'!N20))</f>
        <v>14</v>
      </c>
      <c r="O20" s="25">
        <f>SUM(C20:N20)</f>
        <v>164</v>
      </c>
    </row>
    <row r="21" spans="1:15" s="10" customFormat="1" ht="6" hidden="1" customHeight="1" x14ac:dyDescent="0.2">
      <c r="C21" s="8"/>
      <c r="D21" s="8"/>
      <c r="E21" s="8"/>
      <c r="F21" s="8"/>
      <c r="G21" s="8"/>
      <c r="H21" s="8"/>
      <c r="I21" s="8"/>
      <c r="J21" s="8"/>
      <c r="K21" s="8"/>
      <c r="L21" s="8"/>
      <c r="M21" s="8"/>
      <c r="N21" s="8"/>
      <c r="O21" s="22"/>
    </row>
    <row r="22" spans="1:15" s="10" customFormat="1" ht="11.4" hidden="1" x14ac:dyDescent="0.2">
      <c r="A22" s="57"/>
      <c r="B22" s="58"/>
      <c r="C22" s="59"/>
      <c r="D22" s="59"/>
      <c r="E22" s="59"/>
      <c r="F22" s="59"/>
      <c r="G22" s="59"/>
      <c r="H22" s="59"/>
      <c r="I22" s="59"/>
      <c r="J22" s="59"/>
      <c r="K22" s="59"/>
      <c r="L22" s="59"/>
      <c r="M22" s="59"/>
      <c r="N22" s="59"/>
      <c r="O22" s="59"/>
    </row>
    <row r="23" spans="1:15" s="10" customFormat="1" ht="11.4" hidden="1" x14ac:dyDescent="0.2">
      <c r="A23" s="57"/>
      <c r="B23" s="58"/>
      <c r="C23" s="59"/>
      <c r="D23" s="59"/>
      <c r="E23" s="59"/>
      <c r="F23" s="59"/>
      <c r="G23" s="59"/>
      <c r="H23" s="59"/>
      <c r="I23" s="59"/>
      <c r="J23" s="59"/>
      <c r="K23" s="59"/>
      <c r="L23" s="59"/>
      <c r="M23" s="59"/>
      <c r="N23" s="59"/>
      <c r="O23" s="59"/>
    </row>
    <row r="24" spans="1:15" s="9" customFormat="1" ht="12" x14ac:dyDescent="0.25">
      <c r="A24" s="9" t="s">
        <v>87</v>
      </c>
      <c r="B24" s="88"/>
      <c r="C24" s="28">
        <f>SUM('ML 01:ML 10'!C26)</f>
        <v>4166.6499999999996</v>
      </c>
      <c r="D24" s="28">
        <f>SUM('ML 01:ML 10'!D26)</f>
        <v>4166.6499999999996</v>
      </c>
      <c r="E24" s="28">
        <f>SUM('ML 01:ML 10'!E26)</f>
        <v>4166.6499999999996</v>
      </c>
      <c r="F24" s="28">
        <f>SUM('ML 01:ML 10'!F26)</f>
        <v>4166.6499999999996</v>
      </c>
      <c r="G24" s="28">
        <f>SUM('ML 01:ML 10'!G26)</f>
        <v>4166.6499999999996</v>
      </c>
      <c r="H24" s="28">
        <f>SUM('ML 01:ML 10'!H26)</f>
        <v>4166.6499999999996</v>
      </c>
      <c r="I24" s="28">
        <f>SUM('ML 01:ML 10'!I26)</f>
        <v>4166.6499999999996</v>
      </c>
      <c r="J24" s="28">
        <f>SUM('ML 01:ML 10'!J26)</f>
        <v>4166.6499999999996</v>
      </c>
      <c r="K24" s="28">
        <f>SUM('ML 01:ML 10'!K26)</f>
        <v>4166.6499999999996</v>
      </c>
      <c r="L24" s="28">
        <f>SUM('ML 01:ML 10'!L26)</f>
        <v>4166.6499999999996</v>
      </c>
      <c r="M24" s="28">
        <f>SUM('ML 01:ML 10'!M26)</f>
        <v>4166.6499999999996</v>
      </c>
      <c r="N24" s="28">
        <f>SUM('ML 01:ML 10'!N26)</f>
        <v>4166.6499999999996</v>
      </c>
      <c r="O24" s="28">
        <f>SUM(C24:N24)</f>
        <v>49999.80000000001</v>
      </c>
    </row>
    <row r="25" spans="1:15" s="10" customFormat="1" ht="5.25" customHeight="1" x14ac:dyDescent="0.2">
      <c r="B25" s="26"/>
      <c r="C25" s="27"/>
      <c r="D25" s="27"/>
      <c r="E25" s="27"/>
      <c r="F25" s="27"/>
      <c r="G25" s="27"/>
      <c r="H25" s="27"/>
      <c r="I25" s="27"/>
      <c r="J25" s="27"/>
      <c r="K25" s="27"/>
      <c r="L25" s="27"/>
      <c r="M25" s="27"/>
      <c r="N25" s="27"/>
      <c r="O25" s="25"/>
    </row>
    <row r="26" spans="1:15" s="9" customFormat="1" ht="12" x14ac:dyDescent="0.25">
      <c r="A26" s="9" t="s">
        <v>88</v>
      </c>
      <c r="B26" s="88"/>
      <c r="C26" s="28">
        <f>SUM('SL 11:SL 14'!C26)</f>
        <v>0</v>
      </c>
      <c r="D26" s="28">
        <f>SUM('SL 11:SL 14'!D26)</f>
        <v>0</v>
      </c>
      <c r="E26" s="28">
        <f>SUM('SL 11:SL 14'!E26)</f>
        <v>0</v>
      </c>
      <c r="F26" s="28">
        <f>SUM('SL 11:SL 14'!F26)</f>
        <v>0</v>
      </c>
      <c r="G26" s="28">
        <f>SUM('SL 11:SL 14'!G26)</f>
        <v>0</v>
      </c>
      <c r="H26" s="28">
        <f>SUM('SL 11:SL 14'!H26)</f>
        <v>0</v>
      </c>
      <c r="I26" s="28">
        <f>SUM('SL 11:SL 14'!I26)</f>
        <v>0</v>
      </c>
      <c r="J26" s="28">
        <f>SUM('SL 11:SL 14'!J26)</f>
        <v>0</v>
      </c>
      <c r="K26" s="28">
        <f>SUM('SL 11:SL 14'!K26)</f>
        <v>0</v>
      </c>
      <c r="L26" s="28">
        <f>SUM('SL 11:SL 14'!L26)</f>
        <v>0</v>
      </c>
      <c r="M26" s="28">
        <f>SUM('SL 11:SL 14'!M26)</f>
        <v>0</v>
      </c>
      <c r="N26" s="28">
        <f>SUM('SL 11:SL 14'!N26)</f>
        <v>0</v>
      </c>
      <c r="O26" s="28">
        <f>SUM(C26:N26)</f>
        <v>0</v>
      </c>
    </row>
    <row r="27" spans="1:15" s="10" customFormat="1" ht="5.25" customHeight="1" x14ac:dyDescent="0.2">
      <c r="B27" s="26"/>
      <c r="C27" s="27"/>
      <c r="D27" s="27"/>
      <c r="E27" s="27"/>
      <c r="F27" s="27"/>
      <c r="G27" s="27"/>
      <c r="H27" s="27"/>
      <c r="I27" s="27"/>
      <c r="J27" s="27"/>
      <c r="K27" s="27"/>
      <c r="L27" s="27"/>
      <c r="M27" s="27"/>
      <c r="N27" s="27"/>
      <c r="O27" s="25"/>
    </row>
    <row r="28" spans="1:15" s="10" customFormat="1" ht="11.4" x14ac:dyDescent="0.2">
      <c r="A28" s="10" t="s">
        <v>73</v>
      </c>
      <c r="B28" s="87"/>
      <c r="C28" s="25">
        <f>SUM(SUM('ML 01:ML 10'!C28),SUM('SL 11:SL 14'!C28))</f>
        <v>0</v>
      </c>
      <c r="D28" s="25">
        <f>SUM(SUM('ML 01:ML 10'!D28),SUM('SL 11:SL 14'!D28))</f>
        <v>0</v>
      </c>
      <c r="E28" s="25">
        <f>SUM(SUM('ML 01:ML 10'!E28),SUM('SL 11:SL 14'!E28))</f>
        <v>0</v>
      </c>
      <c r="F28" s="25">
        <f>SUM(SUM('ML 01:ML 10'!F28),SUM('SL 11:SL 14'!F28))</f>
        <v>0</v>
      </c>
      <c r="G28" s="25">
        <f>SUM(SUM('ML 01:ML 10'!G28),SUM('SL 11:SL 14'!G28))</f>
        <v>0</v>
      </c>
      <c r="H28" s="25">
        <f>SUM(SUM('ML 01:ML 10'!H28),SUM('SL 11:SL 14'!H28))</f>
        <v>0</v>
      </c>
      <c r="I28" s="25">
        <f>SUM(SUM('ML 01:ML 10'!I28),SUM('SL 11:SL 14'!I28))</f>
        <v>0</v>
      </c>
      <c r="J28" s="25">
        <f>SUM(SUM('ML 01:ML 10'!J28),SUM('SL 11:SL 14'!J28))</f>
        <v>0</v>
      </c>
      <c r="K28" s="25">
        <f>SUM(SUM('ML 01:ML 10'!K28),SUM('SL 11:SL 14'!K28))</f>
        <v>0</v>
      </c>
      <c r="L28" s="25">
        <f>SUM(SUM('ML 01:ML 10'!L28),SUM('SL 11:SL 14'!L28))</f>
        <v>0</v>
      </c>
      <c r="M28" s="25">
        <f>SUM(SUM('ML 01:ML 10'!M28),SUM('SL 11:SL 14'!M28))</f>
        <v>0</v>
      </c>
      <c r="N28" s="25">
        <f>SUM(SUM('ML 01:ML 10'!N28),SUM('SL 11:SL 14'!N28))</f>
        <v>0</v>
      </c>
      <c r="O28" s="25">
        <f>SUM(C28:N28)</f>
        <v>0</v>
      </c>
    </row>
    <row r="29" spans="1:15" s="9" customFormat="1" ht="12" x14ac:dyDescent="0.25">
      <c r="A29" s="9" t="s">
        <v>28</v>
      </c>
      <c r="B29" s="88"/>
      <c r="C29" s="28">
        <f>SUM(SUM('ML 01:ML 10'!C29),SUM('SL 11:SL 14'!C29))</f>
        <v>4166.6499999999996</v>
      </c>
      <c r="D29" s="28">
        <f>SUM(SUM('ML 01:ML 10'!D29),SUM('SL 11:SL 14'!D29))</f>
        <v>4166.6499999999996</v>
      </c>
      <c r="E29" s="28">
        <f>SUM(SUM('ML 01:ML 10'!E29),SUM('SL 11:SL 14'!E29))</f>
        <v>4166.6499999999996</v>
      </c>
      <c r="F29" s="28">
        <f>SUM(SUM('ML 01:ML 10'!F29),SUM('SL 11:SL 14'!F29))</f>
        <v>4166.6499999999996</v>
      </c>
      <c r="G29" s="28">
        <f>SUM(SUM('ML 01:ML 10'!G29),SUM('SL 11:SL 14'!G29))</f>
        <v>4166.6499999999996</v>
      </c>
      <c r="H29" s="28">
        <f>SUM(SUM('ML 01:ML 10'!H29),SUM('SL 11:SL 14'!H29))</f>
        <v>4166.6499999999996</v>
      </c>
      <c r="I29" s="28">
        <f>SUM(SUM('ML 01:ML 10'!I29),SUM('SL 11:SL 14'!I29))</f>
        <v>4166.6499999999996</v>
      </c>
      <c r="J29" s="28">
        <f>SUM(SUM('ML 01:ML 10'!J29),SUM('SL 11:SL 14'!J29))</f>
        <v>4166.6499999999996</v>
      </c>
      <c r="K29" s="28">
        <f>SUM(SUM('ML 01:ML 10'!K29),SUM('SL 11:SL 14'!K29))</f>
        <v>4166.6499999999996</v>
      </c>
      <c r="L29" s="28">
        <f>SUM(SUM('ML 01:ML 10'!L29),SUM('SL 11:SL 14'!L29))</f>
        <v>4166.6499999999996</v>
      </c>
      <c r="M29" s="28">
        <f>SUM(SUM('ML 01:ML 10'!M29),SUM('SL 11:SL 14'!M29))</f>
        <v>4166.6499999999996</v>
      </c>
      <c r="N29" s="28">
        <f>SUM(SUM('ML 01:ML 10'!N29),SUM('SL 11:SL 14'!N29))</f>
        <v>4166.6499999999996</v>
      </c>
      <c r="O29" s="28">
        <f>SUM(C29:N29)</f>
        <v>49999.80000000001</v>
      </c>
    </row>
    <row r="30" spans="1:15" s="10" customFormat="1" ht="6" customHeight="1" x14ac:dyDescent="0.2">
      <c r="B30" s="26"/>
      <c r="C30" s="27"/>
      <c r="D30" s="27"/>
      <c r="E30" s="27"/>
      <c r="F30" s="27"/>
      <c r="G30" s="27"/>
      <c r="H30" s="27"/>
      <c r="I30" s="27"/>
      <c r="J30" s="27"/>
      <c r="K30" s="27"/>
      <c r="L30" s="27"/>
      <c r="M30" s="27"/>
      <c r="N30" s="27"/>
      <c r="O30" s="25"/>
    </row>
    <row r="31" spans="1:15" s="10" customFormat="1" ht="11.4" hidden="1" x14ac:dyDescent="0.2">
      <c r="A31" s="10" t="s">
        <v>68</v>
      </c>
      <c r="B31" s="26"/>
      <c r="C31" s="25">
        <f>SUM(SUM('ML 01:ML 10'!C31),SUM('SL 11:SL 14'!C31))</f>
        <v>0</v>
      </c>
      <c r="D31" s="25">
        <f>SUM(SUM('ML 01:ML 10'!D31),SUM('SL 11:SL 14'!D31))</f>
        <v>0</v>
      </c>
      <c r="E31" s="25">
        <f>SUM(SUM('ML 01:ML 10'!E31),SUM('SL 11:SL 14'!E31))</f>
        <v>0</v>
      </c>
      <c r="F31" s="25">
        <f>SUM(SUM('ML 01:ML 10'!F31),SUM('SL 11:SL 14'!F31))</f>
        <v>0</v>
      </c>
      <c r="G31" s="25">
        <f>SUM(SUM('ML 01:ML 10'!G31),SUM('SL 11:SL 14'!G31))</f>
        <v>0</v>
      </c>
      <c r="H31" s="25">
        <f>SUM(SUM('ML 01:ML 10'!H31),SUM('SL 11:SL 14'!H31))</f>
        <v>0</v>
      </c>
      <c r="I31" s="25">
        <f>SUM(SUM('ML 01:ML 10'!I31),SUM('SL 11:SL 14'!I31))</f>
        <v>0</v>
      </c>
      <c r="J31" s="25">
        <f>SUM(SUM('ML 01:ML 10'!J31),SUM('SL 11:SL 14'!J31))</f>
        <v>0</v>
      </c>
      <c r="K31" s="25">
        <f>SUM(SUM('ML 01:ML 10'!K31),SUM('SL 11:SL 14'!K31))</f>
        <v>0</v>
      </c>
      <c r="L31" s="25">
        <f>SUM(SUM('ML 01:ML 10'!L31),SUM('SL 11:SL 14'!L31))</f>
        <v>0</v>
      </c>
      <c r="M31" s="25">
        <f>SUM(SUM('ML 01:ML 10'!M31),SUM('SL 11:SL 14'!M31))</f>
        <v>0</v>
      </c>
      <c r="N31" s="25">
        <f>SUM(SUM('ML 01:ML 10'!N31),SUM('SL 11:SL 14'!N31))</f>
        <v>0</v>
      </c>
      <c r="O31" s="25">
        <f t="shared" ref="O31:O33" si="1">SUM(C31:N31)</f>
        <v>0</v>
      </c>
    </row>
    <row r="32" spans="1:15" s="10" customFormat="1" ht="11.4" hidden="1" x14ac:dyDescent="0.2">
      <c r="A32" s="10" t="s">
        <v>70</v>
      </c>
      <c r="B32" s="26"/>
      <c r="C32" s="25">
        <f>SUM(SUM('ML 01:ML 10'!C32),SUM('SL 11:SL 14'!C32))</f>
        <v>0</v>
      </c>
      <c r="D32" s="25">
        <f>SUM(SUM('ML 01:ML 10'!D32),SUM('SL 11:SL 14'!D32))</f>
        <v>0</v>
      </c>
      <c r="E32" s="25">
        <f>SUM(SUM('ML 01:ML 10'!E32),SUM('SL 11:SL 14'!E32))</f>
        <v>0</v>
      </c>
      <c r="F32" s="25">
        <f>SUM(SUM('ML 01:ML 10'!F32),SUM('SL 11:SL 14'!F32))</f>
        <v>0</v>
      </c>
      <c r="G32" s="25">
        <f>SUM(SUM('ML 01:ML 10'!G32),SUM('SL 11:SL 14'!G32))</f>
        <v>4166.6499999999996</v>
      </c>
      <c r="H32" s="25">
        <f>SUM(SUM('ML 01:ML 10'!H32),SUM('SL 11:SL 14'!H32))</f>
        <v>4166.6499999999996</v>
      </c>
      <c r="I32" s="25">
        <f>SUM(SUM('ML 01:ML 10'!I32),SUM('SL 11:SL 14'!I32))</f>
        <v>4166.6499999999996</v>
      </c>
      <c r="J32" s="25">
        <f>SUM(SUM('ML 01:ML 10'!J32),SUM('SL 11:SL 14'!J32))</f>
        <v>4166.6499999999996</v>
      </c>
      <c r="K32" s="25">
        <f>SUM(SUM('ML 01:ML 10'!K32),SUM('SL 11:SL 14'!K32))</f>
        <v>4166.6499999999996</v>
      </c>
      <c r="L32" s="25">
        <f>SUM(SUM('ML 01:ML 10'!L32),SUM('SL 11:SL 14'!L32))</f>
        <v>4166.6499999999996</v>
      </c>
      <c r="M32" s="25">
        <f>SUM(SUM('ML 01:ML 10'!M32),SUM('SL 11:SL 14'!M32))</f>
        <v>4166.6499999999996</v>
      </c>
      <c r="N32" s="25">
        <f>SUM(SUM('ML 01:ML 10'!N32),SUM('SL 11:SL 14'!N32))</f>
        <v>4166.6499999999996</v>
      </c>
      <c r="O32" s="25">
        <f t="shared" si="1"/>
        <v>33333.200000000004</v>
      </c>
    </row>
    <row r="33" spans="1:15" s="10" customFormat="1" ht="11.4" hidden="1" x14ac:dyDescent="0.2">
      <c r="A33" s="10" t="s">
        <v>116</v>
      </c>
      <c r="B33" s="26"/>
      <c r="C33" s="25">
        <f>SUM(SUM('ML 01:ML 10'!C33),SUM('SL 11:SL 14'!C33))</f>
        <v>0</v>
      </c>
      <c r="D33" s="25">
        <f>SUM(SUM('ML 01:ML 10'!D33),SUM('SL 11:SL 14'!D33))</f>
        <v>0</v>
      </c>
      <c r="E33" s="25">
        <f>SUM(SUM('ML 01:ML 10'!E33),SUM('SL 11:SL 14'!E33))</f>
        <v>0</v>
      </c>
      <c r="F33" s="25">
        <f>SUM(SUM('ML 01:ML 10'!F33),SUM('SL 11:SL 14'!F33))</f>
        <v>0</v>
      </c>
      <c r="G33" s="25">
        <f>SUM(SUM('ML 01:ML 10'!G33),SUM('SL 11:SL 14'!G33))</f>
        <v>0</v>
      </c>
      <c r="H33" s="25">
        <f>SUM(SUM('ML 01:ML 10'!H33),SUM('SL 11:SL 14'!H33))</f>
        <v>0</v>
      </c>
      <c r="I33" s="25">
        <f>SUM(SUM('ML 01:ML 10'!I33),SUM('SL 11:SL 14'!I33))</f>
        <v>0</v>
      </c>
      <c r="J33" s="25">
        <f>SUM(SUM('ML 01:ML 10'!J33),SUM('SL 11:SL 14'!J33))</f>
        <v>0</v>
      </c>
      <c r="K33" s="25">
        <f>SUM(SUM('ML 01:ML 10'!K33),SUM('SL 11:SL 14'!K33))</f>
        <v>0</v>
      </c>
      <c r="L33" s="25">
        <f>SUM(SUM('ML 01:ML 10'!L33),SUM('SL 11:SL 14'!L33))</f>
        <v>0</v>
      </c>
      <c r="M33" s="25">
        <f>SUM(SUM('ML 01:ML 10'!M33),SUM('SL 11:SL 14'!M33))</f>
        <v>0</v>
      </c>
      <c r="N33" s="25">
        <f>SUM(SUM('ML 01:ML 10'!N33),SUM('SL 11:SL 14'!N33))</f>
        <v>0</v>
      </c>
      <c r="O33" s="25">
        <f t="shared" si="1"/>
        <v>0</v>
      </c>
    </row>
    <row r="34" spans="1:15" s="10" customFormat="1" ht="5.25" hidden="1" customHeight="1" x14ac:dyDescent="0.2">
      <c r="B34" s="26"/>
      <c r="C34" s="27"/>
      <c r="D34" s="27"/>
      <c r="E34" s="27"/>
      <c r="F34" s="27"/>
      <c r="G34" s="27"/>
      <c r="H34" s="27"/>
      <c r="I34" s="27"/>
      <c r="J34" s="27"/>
      <c r="K34" s="27"/>
      <c r="L34" s="27"/>
      <c r="M34" s="27"/>
      <c r="N34" s="27"/>
      <c r="O34" s="25"/>
    </row>
    <row r="35" spans="1:15" s="10" customFormat="1" ht="11.4" hidden="1" customHeight="1" x14ac:dyDescent="0.2">
      <c r="A35" s="10" t="s">
        <v>148</v>
      </c>
      <c r="B35" s="26"/>
      <c r="C35" s="25">
        <f>SUM(SUM('ML 01:ML 10'!C35),SUM('SL 11:SL 14'!C35))</f>
        <v>18200</v>
      </c>
      <c r="D35" s="25">
        <f>SUM(SUM('ML 01:ML 10'!D35),SUM('SL 11:SL 14'!D35))</f>
        <v>36400</v>
      </c>
      <c r="E35" s="25">
        <f>SUM(SUM('ML 01:ML 10'!E35),SUM('SL 11:SL 14'!E35))</f>
        <v>54600</v>
      </c>
      <c r="F35" s="25">
        <f>SUM(SUM('ML 01:ML 10'!F35),SUM('SL 11:SL 14'!F35))</f>
        <v>72800</v>
      </c>
      <c r="G35" s="25">
        <f>SUM(SUM('ML 01:ML 10'!G35),SUM('SL 11:SL 14'!G35))</f>
        <v>92400</v>
      </c>
      <c r="H35" s="25">
        <f>SUM(SUM('ML 01:ML 10'!H35),SUM('SL 11:SL 14'!H35))</f>
        <v>110600</v>
      </c>
      <c r="I35" s="25">
        <f>SUM(SUM('ML 01:ML 10'!I35),SUM('SL 11:SL 14'!I35))</f>
        <v>128800</v>
      </c>
      <c r="J35" s="25">
        <f>SUM(SUM('ML 01:ML 10'!J35),SUM('SL 11:SL 14'!J35))</f>
        <v>147000</v>
      </c>
      <c r="K35" s="25">
        <f>SUM(SUM('ML 01:ML 10'!K35),SUM('SL 11:SL 14'!K35))</f>
        <v>165200</v>
      </c>
      <c r="L35" s="25">
        <f>SUM(SUM('ML 01:ML 10'!L35),SUM('SL 11:SL 14'!L35))</f>
        <v>183400</v>
      </c>
      <c r="M35" s="25">
        <f>SUM(SUM('ML 01:ML 10'!M35),SUM('SL 11:SL 14'!M35))</f>
        <v>201600</v>
      </c>
      <c r="N35" s="25">
        <f>SUM(SUM('ML 01:ML 10'!N35),SUM('SL 11:SL 14'!N35))</f>
        <v>219800</v>
      </c>
      <c r="O35" s="25">
        <f t="shared" ref="O35:O37" si="2">SUM(C35:N35)</f>
        <v>1430800</v>
      </c>
    </row>
    <row r="36" spans="1:15" s="10" customFormat="1" ht="11.4" hidden="1" customHeight="1" x14ac:dyDescent="0.2">
      <c r="A36" s="10" t="s">
        <v>147</v>
      </c>
      <c r="B36" s="26"/>
      <c r="C36" s="25">
        <f>SUM(SUM('ML 01:ML 10'!C36),SUM('SL 11:SL 14'!C36))</f>
        <v>0</v>
      </c>
      <c r="D36" s="25">
        <f>SUM(SUM('ML 01:ML 10'!D36),SUM('SL 11:SL 14'!D36))</f>
        <v>0</v>
      </c>
      <c r="E36" s="25">
        <f>SUM(SUM('ML 01:ML 10'!E36),SUM('SL 11:SL 14'!E36))</f>
        <v>0</v>
      </c>
      <c r="F36" s="25">
        <f>SUM(SUM('ML 01:ML 10'!F36),SUM('SL 11:SL 14'!F36))</f>
        <v>0</v>
      </c>
      <c r="G36" s="25">
        <f>SUM(SUM('ML 01:ML 10'!G36),SUM('SL 11:SL 14'!G36))</f>
        <v>-1400</v>
      </c>
      <c r="H36" s="25">
        <f>SUM(SUM('ML 01:ML 10'!H36),SUM('SL 11:SL 14'!H36))</f>
        <v>-1400</v>
      </c>
      <c r="I36" s="25">
        <f>SUM(SUM('ML 01:ML 10'!I36),SUM('SL 11:SL 14'!I36))</f>
        <v>-1400</v>
      </c>
      <c r="J36" s="25">
        <f>SUM(SUM('ML 01:ML 10'!J36),SUM('SL 11:SL 14'!J36))</f>
        <v>-1400</v>
      </c>
      <c r="K36" s="25">
        <f>SUM(SUM('ML 01:ML 10'!K36),SUM('SL 11:SL 14'!K36))</f>
        <v>-1400</v>
      </c>
      <c r="L36" s="25">
        <f>SUM(SUM('ML 01:ML 10'!L36),SUM('SL 11:SL 14'!L36))</f>
        <v>-1400</v>
      </c>
      <c r="M36" s="25">
        <f>SUM(SUM('ML 01:ML 10'!M36),SUM('SL 11:SL 14'!M36))</f>
        <v>-1400</v>
      </c>
      <c r="N36" s="25">
        <f>SUM(SUM('ML 01:ML 10'!N36),SUM('SL 11:SL 14'!N36))</f>
        <v>-1400</v>
      </c>
      <c r="O36" s="25">
        <f t="shared" si="2"/>
        <v>-11200</v>
      </c>
    </row>
    <row r="37" spans="1:15" s="10" customFormat="1" ht="11.4" hidden="1" customHeight="1" x14ac:dyDescent="0.2">
      <c r="A37" s="10" t="s">
        <v>146</v>
      </c>
      <c r="B37" s="26"/>
      <c r="C37" s="25">
        <f>SUM(SUM('ML 01:ML 10'!C37),SUM('SL 11:SL 14'!C37))</f>
        <v>18200</v>
      </c>
      <c r="D37" s="25">
        <f>SUM(SUM('ML 01:ML 10'!D37),SUM('SL 11:SL 14'!D37))</f>
        <v>36400</v>
      </c>
      <c r="E37" s="25">
        <f>SUM(SUM('ML 01:ML 10'!E37),SUM('SL 11:SL 14'!E37))</f>
        <v>54600</v>
      </c>
      <c r="F37" s="25">
        <f>SUM(SUM('ML 01:ML 10'!F37),SUM('SL 11:SL 14'!F37))</f>
        <v>72800</v>
      </c>
      <c r="G37" s="25">
        <f>SUM(SUM('ML 01:ML 10'!G37),SUM('SL 11:SL 14'!G37))</f>
        <v>91000</v>
      </c>
      <c r="H37" s="25">
        <f>SUM(SUM('ML 01:ML 10'!H37),SUM('SL 11:SL 14'!H37))</f>
        <v>109200</v>
      </c>
      <c r="I37" s="25">
        <f>SUM(SUM('ML 01:ML 10'!I37),SUM('SL 11:SL 14'!I37))</f>
        <v>127400</v>
      </c>
      <c r="J37" s="25">
        <f>SUM(SUM('ML 01:ML 10'!J37),SUM('SL 11:SL 14'!J37))</f>
        <v>145600</v>
      </c>
      <c r="K37" s="25">
        <f>SUM(SUM('ML 01:ML 10'!K37),SUM('SL 11:SL 14'!K37))</f>
        <v>163800</v>
      </c>
      <c r="L37" s="25">
        <f>SUM(SUM('ML 01:ML 10'!L37),SUM('SL 11:SL 14'!L37))</f>
        <v>182000</v>
      </c>
      <c r="M37" s="25">
        <f>SUM(SUM('ML 01:ML 10'!M37),SUM('SL 11:SL 14'!M37))</f>
        <v>200200</v>
      </c>
      <c r="N37" s="25">
        <f>SUM(SUM('ML 01:ML 10'!N37),SUM('SL 11:SL 14'!N37))</f>
        <v>218400</v>
      </c>
      <c r="O37" s="25">
        <f t="shared" si="2"/>
        <v>1419600</v>
      </c>
    </row>
    <row r="38" spans="1:15" s="10" customFormat="1" ht="5.25" hidden="1" customHeight="1" x14ac:dyDescent="0.2">
      <c r="B38" s="26"/>
      <c r="C38" s="27"/>
      <c r="D38" s="27"/>
      <c r="E38" s="27"/>
      <c r="F38" s="27"/>
      <c r="G38" s="27"/>
      <c r="H38" s="27"/>
      <c r="I38" s="27"/>
      <c r="J38" s="27"/>
      <c r="K38" s="27"/>
      <c r="L38" s="27"/>
      <c r="M38" s="27"/>
      <c r="N38" s="27"/>
      <c r="O38" s="25"/>
    </row>
    <row r="39" spans="1:15" s="10" customFormat="1" ht="11.4" hidden="1" x14ac:dyDescent="0.2">
      <c r="A39" s="10" t="s">
        <v>63</v>
      </c>
      <c r="B39" s="26"/>
      <c r="C39" s="25">
        <f>SUM(SUM('ML 01:ML 10'!C39),SUM('SL 11:SL 14'!C39))</f>
        <v>4166.6499999999996</v>
      </c>
      <c r="D39" s="25">
        <f>SUM(SUM('ML 01:ML 10'!D39),SUM('SL 11:SL 14'!D39))</f>
        <v>4166.6499999999996</v>
      </c>
      <c r="E39" s="25">
        <f>SUM(SUM('ML 01:ML 10'!E39),SUM('SL 11:SL 14'!E39))</f>
        <v>4166.6499999999996</v>
      </c>
      <c r="F39" s="25">
        <f>SUM(SUM('ML 01:ML 10'!F39),SUM('SL 11:SL 14'!F39))</f>
        <v>4166.6499999999996</v>
      </c>
      <c r="G39" s="25">
        <f>SUM(SUM('ML 01:ML 10'!G39),SUM('SL 11:SL 14'!G39))</f>
        <v>2766.6499999999996</v>
      </c>
      <c r="H39" s="25">
        <f>SUM(SUM('ML 01:ML 10'!H39),SUM('SL 11:SL 14'!H39))</f>
        <v>2766.6499999999996</v>
      </c>
      <c r="I39" s="25">
        <f>SUM(SUM('ML 01:ML 10'!I39),SUM('SL 11:SL 14'!I39))</f>
        <v>2766.6499999999996</v>
      </c>
      <c r="J39" s="25">
        <f>SUM(SUM('ML 01:ML 10'!J39),SUM('SL 11:SL 14'!J39))</f>
        <v>2766.6499999999996</v>
      </c>
      <c r="K39" s="25">
        <f>SUM(SUM('ML 01:ML 10'!K39),SUM('SL 11:SL 14'!K39))</f>
        <v>2766.6499999999996</v>
      </c>
      <c r="L39" s="25">
        <f>SUM(SUM('ML 01:ML 10'!L39),SUM('SL 11:SL 14'!L39))</f>
        <v>2766.6499999999996</v>
      </c>
      <c r="M39" s="25">
        <f>SUM(SUM('ML 01:ML 10'!M39),SUM('SL 11:SL 14'!M39))</f>
        <v>2766.6499999999996</v>
      </c>
      <c r="N39" s="25">
        <f>SUM(SUM('ML 01:ML 10'!N39),SUM('SL 11:SL 14'!N39))</f>
        <v>2766.6499999999996</v>
      </c>
      <c r="O39" s="25">
        <f>SUM(C39:N39)</f>
        <v>38799.80000000001</v>
      </c>
    </row>
    <row r="40" spans="1:15" s="10" customFormat="1" ht="5.25" hidden="1" customHeight="1" x14ac:dyDescent="0.2">
      <c r="B40" s="26"/>
      <c r="C40" s="27"/>
      <c r="D40" s="27"/>
      <c r="E40" s="27"/>
      <c r="F40" s="27"/>
      <c r="G40" s="27"/>
      <c r="H40" s="27"/>
      <c r="I40" s="27"/>
      <c r="J40" s="27"/>
      <c r="K40" s="27"/>
      <c r="L40" s="27"/>
      <c r="M40" s="27"/>
      <c r="N40" s="27"/>
      <c r="O40" s="25"/>
    </row>
    <row r="41" spans="1:15" s="10" customFormat="1" ht="11.4" hidden="1" x14ac:dyDescent="0.2">
      <c r="A41" s="10" t="s">
        <v>82</v>
      </c>
      <c r="B41" s="26"/>
      <c r="C41" s="25">
        <f>SUM(SUM('ML 01:ML 10'!C41),SUM('SL 11:SL 14'!C41))</f>
        <v>4166.6499999999996</v>
      </c>
      <c r="D41" s="25">
        <f>SUM(SUM('ML 01:ML 10'!D41),SUM('SL 11:SL 14'!D41))</f>
        <v>4166.6499999999996</v>
      </c>
      <c r="E41" s="25">
        <f>SUM(SUM('ML 01:ML 10'!E41),SUM('SL 11:SL 14'!E41))</f>
        <v>4166.6499999999996</v>
      </c>
      <c r="F41" s="25">
        <f>SUM(SUM('ML 01:ML 10'!F41),SUM('SL 11:SL 14'!F41))</f>
        <v>4166.6499999999996</v>
      </c>
      <c r="G41" s="25">
        <f>SUM(SUM('ML 01:ML 10'!G41),SUM('SL 11:SL 14'!G41))</f>
        <v>0</v>
      </c>
      <c r="H41" s="25">
        <f>SUM(SUM('ML 01:ML 10'!H41),SUM('SL 11:SL 14'!H41))</f>
        <v>0</v>
      </c>
      <c r="I41" s="25">
        <f>SUM(SUM('ML 01:ML 10'!I41),SUM('SL 11:SL 14'!I41))</f>
        <v>0</v>
      </c>
      <c r="J41" s="25">
        <f>SUM(SUM('ML 01:ML 10'!J41),SUM('SL 11:SL 14'!J41))</f>
        <v>0</v>
      </c>
      <c r="K41" s="25">
        <f>SUM(SUM('ML 01:ML 10'!K41),SUM('SL 11:SL 14'!K41))</f>
        <v>0</v>
      </c>
      <c r="L41" s="25">
        <f>SUM(SUM('ML 01:ML 10'!L41),SUM('SL 11:SL 14'!L41))</f>
        <v>0</v>
      </c>
      <c r="M41" s="25">
        <f>SUM(SUM('ML 01:ML 10'!M41),SUM('SL 11:SL 14'!M41))</f>
        <v>0</v>
      </c>
      <c r="N41" s="25">
        <f>SUM(SUM('ML 01:ML 10'!N41),SUM('SL 11:SL 14'!N41))</f>
        <v>0</v>
      </c>
      <c r="O41" s="25">
        <f t="shared" ref="O41:O45" si="3">SUM(C41:N41)</f>
        <v>16666.599999999999</v>
      </c>
    </row>
    <row r="42" spans="1:15" s="10" customFormat="1" ht="11.4" hidden="1" x14ac:dyDescent="0.2">
      <c r="A42" s="10" t="s">
        <v>110</v>
      </c>
      <c r="B42" s="26"/>
      <c r="C42" s="25">
        <f>SUM(SUM('ML 01:ML 10'!C42),SUM('SL 11:SL 14'!C42))</f>
        <v>4166.6499999999996</v>
      </c>
      <c r="D42" s="25">
        <f>SUM(SUM('ML 01:ML 10'!D42),SUM('SL 11:SL 14'!D42))</f>
        <v>4166.6499999999996</v>
      </c>
      <c r="E42" s="25">
        <f>SUM(SUM('ML 01:ML 10'!E42),SUM('SL 11:SL 14'!E42))</f>
        <v>4166.6499999999996</v>
      </c>
      <c r="F42" s="25">
        <f>SUM(SUM('ML 01:ML 10'!F42),SUM('SL 11:SL 14'!F42))</f>
        <v>4166.6499999999996</v>
      </c>
      <c r="G42" s="25">
        <f>SUM(SUM('ML 01:ML 10'!G42),SUM('SL 11:SL 14'!G42))</f>
        <v>0</v>
      </c>
      <c r="H42" s="25">
        <f>SUM(SUM('ML 01:ML 10'!H42),SUM('SL 11:SL 14'!H42))</f>
        <v>0</v>
      </c>
      <c r="I42" s="25">
        <f>SUM(SUM('ML 01:ML 10'!I42),SUM('SL 11:SL 14'!I42))</f>
        <v>0</v>
      </c>
      <c r="J42" s="25">
        <f>SUM(SUM('ML 01:ML 10'!J42),SUM('SL 11:SL 14'!J42))</f>
        <v>0</v>
      </c>
      <c r="K42" s="25">
        <f>SUM(SUM('ML 01:ML 10'!K42),SUM('SL 11:SL 14'!K42))</f>
        <v>0</v>
      </c>
      <c r="L42" s="25">
        <f>SUM(SUM('ML 01:ML 10'!L42),SUM('SL 11:SL 14'!L42))</f>
        <v>0</v>
      </c>
      <c r="M42" s="25">
        <f>SUM(SUM('ML 01:ML 10'!M42),SUM('SL 11:SL 14'!M42))</f>
        <v>0</v>
      </c>
      <c r="N42" s="25">
        <f>SUM(SUM('ML 01:ML 10'!N42),SUM('SL 11:SL 14'!N42))</f>
        <v>0</v>
      </c>
      <c r="O42" s="25">
        <f t="shared" si="3"/>
        <v>16666.599999999999</v>
      </c>
    </row>
    <row r="43" spans="1:15" s="10" customFormat="1" ht="11.4" hidden="1" x14ac:dyDescent="0.2">
      <c r="A43" s="10" t="s">
        <v>111</v>
      </c>
      <c r="B43" s="26"/>
      <c r="C43" s="25">
        <f>SUM(SUM('ML 01:ML 10'!C43),SUM('SL 11:SL 14'!C43))</f>
        <v>0</v>
      </c>
      <c r="D43" s="25">
        <f>SUM(SUM('ML 01:ML 10'!D43),SUM('SL 11:SL 14'!D43))</f>
        <v>0</v>
      </c>
      <c r="E43" s="25">
        <f>SUM(SUM('ML 01:ML 10'!E43),SUM('SL 11:SL 14'!E43))</f>
        <v>0</v>
      </c>
      <c r="F43" s="25">
        <f>SUM(SUM('ML 01:ML 10'!F43),SUM('SL 11:SL 14'!F43))</f>
        <v>0</v>
      </c>
      <c r="G43" s="25">
        <f>SUM(SUM('ML 01:ML 10'!G43),SUM('SL 11:SL 14'!G43))</f>
        <v>0</v>
      </c>
      <c r="H43" s="25">
        <f>SUM(SUM('ML 01:ML 10'!H43),SUM('SL 11:SL 14'!H43))</f>
        <v>0</v>
      </c>
      <c r="I43" s="25">
        <f>SUM(SUM('ML 01:ML 10'!I43),SUM('SL 11:SL 14'!I43))</f>
        <v>0</v>
      </c>
      <c r="J43" s="25">
        <f>SUM(SUM('ML 01:ML 10'!J43),SUM('SL 11:SL 14'!J43))</f>
        <v>0</v>
      </c>
      <c r="K43" s="25">
        <f>SUM(SUM('ML 01:ML 10'!K43),SUM('SL 11:SL 14'!K43))</f>
        <v>0</v>
      </c>
      <c r="L43" s="25">
        <f>SUM(SUM('ML 01:ML 10'!L43),SUM('SL 11:SL 14'!L43))</f>
        <v>0</v>
      </c>
      <c r="M43" s="25">
        <f>SUM(SUM('ML 01:ML 10'!M43),SUM('SL 11:SL 14'!M43))</f>
        <v>0</v>
      </c>
      <c r="N43" s="25">
        <f>SUM(SUM('ML 01:ML 10'!N43),SUM('SL 11:SL 14'!N43))</f>
        <v>0</v>
      </c>
      <c r="O43" s="25">
        <f t="shared" si="3"/>
        <v>0</v>
      </c>
    </row>
    <row r="44" spans="1:15" s="10" customFormat="1" ht="11.4" hidden="1" x14ac:dyDescent="0.2">
      <c r="A44" s="10" t="s">
        <v>112</v>
      </c>
      <c r="B44" s="26"/>
      <c r="C44" s="25">
        <f>SUM(SUM('ML 01:ML 10'!C44),SUM('SL 11:SL 14'!C44))</f>
        <v>4166.6499999999996</v>
      </c>
      <c r="D44" s="25">
        <f>SUM(SUM('ML 01:ML 10'!D44),SUM('SL 11:SL 14'!D44))</f>
        <v>4166.6499999999996</v>
      </c>
      <c r="E44" s="25">
        <f>SUM(SUM('ML 01:ML 10'!E44),SUM('SL 11:SL 14'!E44))</f>
        <v>4166.6499999999996</v>
      </c>
      <c r="F44" s="25">
        <f>SUM(SUM('ML 01:ML 10'!F44),SUM('SL 11:SL 14'!F44))</f>
        <v>4166.6499999999996</v>
      </c>
      <c r="G44" s="25">
        <f>SUM(SUM('ML 01:ML 10'!G44),SUM('SL 11:SL 14'!G44))</f>
        <v>0</v>
      </c>
      <c r="H44" s="25">
        <f>SUM(SUM('ML 01:ML 10'!H44),SUM('SL 11:SL 14'!H44))</f>
        <v>0</v>
      </c>
      <c r="I44" s="25">
        <f>SUM(SUM('ML 01:ML 10'!I44),SUM('SL 11:SL 14'!I44))</f>
        <v>0</v>
      </c>
      <c r="J44" s="25">
        <f>SUM(SUM('ML 01:ML 10'!J44),SUM('SL 11:SL 14'!J44))</f>
        <v>0</v>
      </c>
      <c r="K44" s="25">
        <f>SUM(SUM('ML 01:ML 10'!K44),SUM('SL 11:SL 14'!K44))</f>
        <v>0</v>
      </c>
      <c r="L44" s="25">
        <f>SUM(SUM('ML 01:ML 10'!L44),SUM('SL 11:SL 14'!L44))</f>
        <v>0</v>
      </c>
      <c r="M44" s="25">
        <f>SUM(SUM('ML 01:ML 10'!M44),SUM('SL 11:SL 14'!M44))</f>
        <v>0</v>
      </c>
      <c r="N44" s="25">
        <f>SUM(SUM('ML 01:ML 10'!N44),SUM('SL 11:SL 14'!N44))</f>
        <v>0</v>
      </c>
      <c r="O44" s="25">
        <f t="shared" si="3"/>
        <v>16666.599999999999</v>
      </c>
    </row>
    <row r="45" spans="1:15" s="10" customFormat="1" ht="11.4" hidden="1" x14ac:dyDescent="0.2">
      <c r="A45" s="10" t="s">
        <v>113</v>
      </c>
      <c r="B45" s="26"/>
      <c r="C45" s="25">
        <f>SUM(SUM('ML 01:ML 10'!C45),SUM('SL 11:SL 14'!C45))</f>
        <v>0</v>
      </c>
      <c r="D45" s="25">
        <f>SUM(SUM('ML 01:ML 10'!D45),SUM('SL 11:SL 14'!D45))</f>
        <v>0</v>
      </c>
      <c r="E45" s="25">
        <f>SUM(SUM('ML 01:ML 10'!E45),SUM('SL 11:SL 14'!E45))</f>
        <v>0</v>
      </c>
      <c r="F45" s="25">
        <f>SUM(SUM('ML 01:ML 10'!F45),SUM('SL 11:SL 14'!F45))</f>
        <v>0</v>
      </c>
      <c r="G45" s="25">
        <f>SUM(SUM('ML 01:ML 10'!G45),SUM('SL 11:SL 14'!G45))</f>
        <v>0</v>
      </c>
      <c r="H45" s="25">
        <f>SUM(SUM('ML 01:ML 10'!H45),SUM('SL 11:SL 14'!H45))</f>
        <v>0</v>
      </c>
      <c r="I45" s="25">
        <f>SUM(SUM('ML 01:ML 10'!I45),SUM('SL 11:SL 14'!I45))</f>
        <v>0</v>
      </c>
      <c r="J45" s="25">
        <f>SUM(SUM('ML 01:ML 10'!J45),SUM('SL 11:SL 14'!J45))</f>
        <v>0</v>
      </c>
      <c r="K45" s="25">
        <f>SUM(SUM('ML 01:ML 10'!K45),SUM('SL 11:SL 14'!K45))</f>
        <v>0</v>
      </c>
      <c r="L45" s="25">
        <f>SUM(SUM('ML 01:ML 10'!L45),SUM('SL 11:SL 14'!L45))</f>
        <v>0</v>
      </c>
      <c r="M45" s="25">
        <f>SUM(SUM('ML 01:ML 10'!M45),SUM('SL 11:SL 14'!M45))</f>
        <v>0</v>
      </c>
      <c r="N45" s="25">
        <f>SUM(SUM('ML 01:ML 10'!N45),SUM('SL 11:SL 14'!N45))</f>
        <v>0</v>
      </c>
      <c r="O45" s="25">
        <f t="shared" si="3"/>
        <v>0</v>
      </c>
    </row>
    <row r="46" spans="1:15" s="10" customFormat="1" ht="5.25" hidden="1" customHeight="1" x14ac:dyDescent="0.2">
      <c r="B46" s="26"/>
      <c r="C46" s="27"/>
      <c r="D46" s="27"/>
      <c r="E46" s="27"/>
      <c r="F46" s="27"/>
      <c r="G46" s="27"/>
      <c r="H46" s="27"/>
      <c r="I46" s="27"/>
      <c r="J46" s="27"/>
      <c r="K46" s="27"/>
      <c r="L46" s="27"/>
      <c r="M46" s="27"/>
      <c r="N46" s="27"/>
      <c r="O46" s="25"/>
    </row>
    <row r="47" spans="1:15" s="10" customFormat="1" ht="11.4" hidden="1" x14ac:dyDescent="0.2">
      <c r="A47" s="10" t="s">
        <v>83</v>
      </c>
      <c r="B47" s="26"/>
      <c r="C47" s="25">
        <f>SUM(SUM('ML 01:ML 10'!C47),SUM('SL 11:SL 14'!C47))</f>
        <v>4166.6499999999996</v>
      </c>
      <c r="D47" s="25">
        <f>SUM(SUM('ML 01:ML 10'!D47),SUM('SL 11:SL 14'!D47))</f>
        <v>4166.6499999999996</v>
      </c>
      <c r="E47" s="25">
        <f>SUM(SUM('ML 01:ML 10'!E47),SUM('SL 11:SL 14'!E47))</f>
        <v>4166.6499999999996</v>
      </c>
      <c r="F47" s="25">
        <f>SUM(SUM('ML 01:ML 10'!F47),SUM('SL 11:SL 14'!F47))</f>
        <v>4166.6499999999996</v>
      </c>
      <c r="G47" s="25">
        <f>SUM(SUM('ML 01:ML 10'!G47),SUM('SL 11:SL 14'!G47))</f>
        <v>4166.6499999999996</v>
      </c>
      <c r="H47" s="25">
        <f>SUM(SUM('ML 01:ML 10'!H47),SUM('SL 11:SL 14'!H47))</f>
        <v>4166.6499999999996</v>
      </c>
      <c r="I47" s="25">
        <f>SUM(SUM('ML 01:ML 10'!I47),SUM('SL 11:SL 14'!I47))</f>
        <v>4166.6499999999996</v>
      </c>
      <c r="J47" s="25">
        <f>SUM(SUM('ML 01:ML 10'!J47),SUM('SL 11:SL 14'!J47))</f>
        <v>4166.6499999999996</v>
      </c>
      <c r="K47" s="25">
        <f>SUM(SUM('ML 01:ML 10'!K47),SUM('SL 11:SL 14'!K47))</f>
        <v>4166.6499999999996</v>
      </c>
      <c r="L47" s="25">
        <f>SUM(SUM('ML 01:ML 10'!L47),SUM('SL 11:SL 14'!L47))</f>
        <v>4166.6499999999996</v>
      </c>
      <c r="M47" s="25">
        <f>SUM(SUM('ML 01:ML 10'!M47),SUM('SL 11:SL 14'!M47))</f>
        <v>4166.6499999999996</v>
      </c>
      <c r="N47" s="25">
        <f>SUM(SUM('ML 01:ML 10'!N47),SUM('SL 11:SL 14'!N47))</f>
        <v>4166.6499999999996</v>
      </c>
      <c r="O47" s="25">
        <f t="shared" ref="O47:O51" si="4">SUM(C47:N47)</f>
        <v>49999.80000000001</v>
      </c>
    </row>
    <row r="48" spans="1:15" s="10" customFormat="1" ht="11.4" hidden="1" x14ac:dyDescent="0.2">
      <c r="A48" s="10" t="s">
        <v>105</v>
      </c>
      <c r="B48" s="26"/>
      <c r="C48" s="25">
        <f>SUM(SUM('ML 01:ML 10'!C48),SUM('SL 11:SL 14'!C48))</f>
        <v>4166.6499999999996</v>
      </c>
      <c r="D48" s="25">
        <f>SUM(SUM('ML 01:ML 10'!D48),SUM('SL 11:SL 14'!D48))</f>
        <v>4166.6499999999996</v>
      </c>
      <c r="E48" s="25">
        <f>SUM(SUM('ML 01:ML 10'!E48),SUM('SL 11:SL 14'!E48))</f>
        <v>4166.6499999999996</v>
      </c>
      <c r="F48" s="25">
        <f>SUM(SUM('ML 01:ML 10'!F48),SUM('SL 11:SL 14'!F48))</f>
        <v>4166.6499999999996</v>
      </c>
      <c r="G48" s="25">
        <f>SUM(SUM('ML 01:ML 10'!G48),SUM('SL 11:SL 14'!G48))</f>
        <v>4166.6499999999996</v>
      </c>
      <c r="H48" s="25">
        <f>SUM(SUM('ML 01:ML 10'!H48),SUM('SL 11:SL 14'!H48))</f>
        <v>4166.6499999999996</v>
      </c>
      <c r="I48" s="25">
        <f>SUM(SUM('ML 01:ML 10'!I48),SUM('SL 11:SL 14'!I48))</f>
        <v>4166.6499999999996</v>
      </c>
      <c r="J48" s="25">
        <f>SUM(SUM('ML 01:ML 10'!J48),SUM('SL 11:SL 14'!J48))</f>
        <v>4166.6499999999996</v>
      </c>
      <c r="K48" s="25">
        <f>SUM(SUM('ML 01:ML 10'!K48),SUM('SL 11:SL 14'!K48))</f>
        <v>4166.6499999999996</v>
      </c>
      <c r="L48" s="25">
        <f>SUM(SUM('ML 01:ML 10'!L48),SUM('SL 11:SL 14'!L48))</f>
        <v>4166.6499999999996</v>
      </c>
      <c r="M48" s="25">
        <f>SUM(SUM('ML 01:ML 10'!M48),SUM('SL 11:SL 14'!M48))</f>
        <v>4166.6499999999996</v>
      </c>
      <c r="N48" s="25">
        <f>SUM(SUM('ML 01:ML 10'!N48),SUM('SL 11:SL 14'!N48))</f>
        <v>4166.6499999999996</v>
      </c>
      <c r="O48" s="25">
        <f t="shared" si="4"/>
        <v>49999.80000000001</v>
      </c>
    </row>
    <row r="49" spans="1:15" s="10" customFormat="1" ht="11.4" hidden="1" x14ac:dyDescent="0.2">
      <c r="A49" s="10" t="s">
        <v>106</v>
      </c>
      <c r="B49" s="26"/>
      <c r="C49" s="25">
        <f>SUM(SUM('ML 01:ML 10'!C49),SUM('SL 11:SL 14'!C49))</f>
        <v>0</v>
      </c>
      <c r="D49" s="25">
        <f>SUM(SUM('ML 01:ML 10'!D49),SUM('SL 11:SL 14'!D49))</f>
        <v>0</v>
      </c>
      <c r="E49" s="25">
        <f>SUM(SUM('ML 01:ML 10'!E49),SUM('SL 11:SL 14'!E49))</f>
        <v>0</v>
      </c>
      <c r="F49" s="25">
        <f>SUM(SUM('ML 01:ML 10'!F49),SUM('SL 11:SL 14'!F49))</f>
        <v>0</v>
      </c>
      <c r="G49" s="25">
        <f>SUM(SUM('ML 01:ML 10'!G49),SUM('SL 11:SL 14'!G49))</f>
        <v>0</v>
      </c>
      <c r="H49" s="25">
        <f>SUM(SUM('ML 01:ML 10'!H49),SUM('SL 11:SL 14'!H49))</f>
        <v>0</v>
      </c>
      <c r="I49" s="25">
        <f>SUM(SUM('ML 01:ML 10'!I49),SUM('SL 11:SL 14'!I49))</f>
        <v>0</v>
      </c>
      <c r="J49" s="25">
        <f>SUM(SUM('ML 01:ML 10'!J49),SUM('SL 11:SL 14'!J49))</f>
        <v>0</v>
      </c>
      <c r="K49" s="25">
        <f>SUM(SUM('ML 01:ML 10'!K49),SUM('SL 11:SL 14'!K49))</f>
        <v>0</v>
      </c>
      <c r="L49" s="25">
        <f>SUM(SUM('ML 01:ML 10'!L49),SUM('SL 11:SL 14'!L49))</f>
        <v>0</v>
      </c>
      <c r="M49" s="25">
        <f>SUM(SUM('ML 01:ML 10'!M49),SUM('SL 11:SL 14'!M49))</f>
        <v>0</v>
      </c>
      <c r="N49" s="25">
        <f>SUM(SUM('ML 01:ML 10'!N49),SUM('SL 11:SL 14'!N49))</f>
        <v>0</v>
      </c>
      <c r="O49" s="25">
        <f t="shared" si="4"/>
        <v>0</v>
      </c>
    </row>
    <row r="50" spans="1:15" s="10" customFormat="1" ht="11.4" hidden="1" x14ac:dyDescent="0.2">
      <c r="A50" s="10" t="s">
        <v>104</v>
      </c>
      <c r="B50" s="26"/>
      <c r="C50" s="25">
        <f>SUM(SUM('ML 01:ML 10'!C50),SUM('SL 11:SL 14'!C50))</f>
        <v>4166.6499999999996</v>
      </c>
      <c r="D50" s="25">
        <f>SUM(SUM('ML 01:ML 10'!D50),SUM('SL 11:SL 14'!D50))</f>
        <v>4166.6499999999996</v>
      </c>
      <c r="E50" s="25">
        <f>SUM(SUM('ML 01:ML 10'!E50),SUM('SL 11:SL 14'!E50))</f>
        <v>4166.6499999999996</v>
      </c>
      <c r="F50" s="25">
        <f>SUM(SUM('ML 01:ML 10'!F50),SUM('SL 11:SL 14'!F50))</f>
        <v>4166.6499999999996</v>
      </c>
      <c r="G50" s="25">
        <f>SUM(SUM('ML 01:ML 10'!G50),SUM('SL 11:SL 14'!G50))</f>
        <v>4166.6499999999996</v>
      </c>
      <c r="H50" s="25">
        <f>SUM(SUM('ML 01:ML 10'!H50),SUM('SL 11:SL 14'!H50))</f>
        <v>4166.6499999999996</v>
      </c>
      <c r="I50" s="25">
        <f>SUM(SUM('ML 01:ML 10'!I50),SUM('SL 11:SL 14'!I50))</f>
        <v>4166.6499999999996</v>
      </c>
      <c r="J50" s="25">
        <f>SUM(SUM('ML 01:ML 10'!J50),SUM('SL 11:SL 14'!J50))</f>
        <v>4166.6499999999996</v>
      </c>
      <c r="K50" s="25">
        <f>SUM(SUM('ML 01:ML 10'!K50),SUM('SL 11:SL 14'!K50))</f>
        <v>4166.6499999999996</v>
      </c>
      <c r="L50" s="25">
        <f>SUM(SUM('ML 01:ML 10'!L50),SUM('SL 11:SL 14'!L50))</f>
        <v>4166.6499999999996</v>
      </c>
      <c r="M50" s="25">
        <f>SUM(SUM('ML 01:ML 10'!M50),SUM('SL 11:SL 14'!M50))</f>
        <v>4166.6499999999996</v>
      </c>
      <c r="N50" s="25">
        <f>SUM(SUM('ML 01:ML 10'!N50),SUM('SL 11:SL 14'!N50))</f>
        <v>4166.6499999999996</v>
      </c>
      <c r="O50" s="25">
        <f t="shared" si="4"/>
        <v>49999.80000000001</v>
      </c>
    </row>
    <row r="51" spans="1:15" s="10" customFormat="1" ht="11.4" hidden="1" x14ac:dyDescent="0.2">
      <c r="A51" s="10" t="s">
        <v>109</v>
      </c>
      <c r="B51" s="26"/>
      <c r="C51" s="25">
        <f>SUM(SUM('ML 01:ML 10'!C51),SUM('SL 11:SL 14'!C51))</f>
        <v>0</v>
      </c>
      <c r="D51" s="25">
        <f>SUM(SUM('ML 01:ML 10'!D51),SUM('SL 11:SL 14'!D51))</f>
        <v>0</v>
      </c>
      <c r="E51" s="25">
        <f>SUM(SUM('ML 01:ML 10'!E51),SUM('SL 11:SL 14'!E51))</f>
        <v>0</v>
      </c>
      <c r="F51" s="25">
        <f>SUM(SUM('ML 01:ML 10'!F51),SUM('SL 11:SL 14'!F51))</f>
        <v>0</v>
      </c>
      <c r="G51" s="25">
        <f>SUM(SUM('ML 01:ML 10'!G51),SUM('SL 11:SL 14'!G51))</f>
        <v>0</v>
      </c>
      <c r="H51" s="25">
        <f>SUM(SUM('ML 01:ML 10'!H51),SUM('SL 11:SL 14'!H51))</f>
        <v>0</v>
      </c>
      <c r="I51" s="25">
        <f>SUM(SUM('ML 01:ML 10'!I51),SUM('SL 11:SL 14'!I51))</f>
        <v>0</v>
      </c>
      <c r="J51" s="25">
        <f>SUM(SUM('ML 01:ML 10'!J51),SUM('SL 11:SL 14'!J51))</f>
        <v>0</v>
      </c>
      <c r="K51" s="25">
        <f>SUM(SUM('ML 01:ML 10'!K51),SUM('SL 11:SL 14'!K51))</f>
        <v>0</v>
      </c>
      <c r="L51" s="25">
        <f>SUM(SUM('ML 01:ML 10'!L51),SUM('SL 11:SL 14'!L51))</f>
        <v>0</v>
      </c>
      <c r="M51" s="25">
        <f>SUM(SUM('ML 01:ML 10'!M51),SUM('SL 11:SL 14'!M51))</f>
        <v>0</v>
      </c>
      <c r="N51" s="25">
        <f>SUM(SUM('ML 01:ML 10'!N51),SUM('SL 11:SL 14'!N51))</f>
        <v>0</v>
      </c>
      <c r="O51" s="25">
        <f t="shared" si="4"/>
        <v>0</v>
      </c>
    </row>
    <row r="52" spans="1:15" s="10" customFormat="1" ht="5.25" hidden="1" customHeight="1" x14ac:dyDescent="0.2">
      <c r="B52" s="26"/>
      <c r="C52" s="27"/>
      <c r="D52" s="27"/>
      <c r="E52" s="27"/>
      <c r="F52" s="27"/>
      <c r="G52" s="27"/>
      <c r="H52" s="27"/>
      <c r="I52" s="27"/>
      <c r="J52" s="27"/>
      <c r="K52" s="27"/>
      <c r="L52" s="27"/>
      <c r="M52" s="27"/>
      <c r="N52" s="27"/>
      <c r="O52" s="25"/>
    </row>
    <row r="53" spans="1:15" s="10" customFormat="1" ht="11.4" hidden="1" x14ac:dyDescent="0.2">
      <c r="A53" s="10" t="s">
        <v>98</v>
      </c>
      <c r="B53" s="26"/>
      <c r="C53" s="25">
        <f>SUM(SUM('ML 01:ML 10'!C53),SUM('SL 11:SL 14'!C53))</f>
        <v>4166.6499999999996</v>
      </c>
      <c r="D53" s="25">
        <f>SUM(SUM('ML 01:ML 10'!D53),SUM('SL 11:SL 14'!D53))</f>
        <v>4166.6499999999996</v>
      </c>
      <c r="E53" s="25">
        <f>SUM(SUM('ML 01:ML 10'!E53),SUM('SL 11:SL 14'!E53))</f>
        <v>4166.6499999999996</v>
      </c>
      <c r="F53" s="25">
        <f>SUM(SUM('ML 01:ML 10'!F53),SUM('SL 11:SL 14'!F53))</f>
        <v>4166.6499999999996</v>
      </c>
      <c r="G53" s="25">
        <f>SUM(SUM('ML 01:ML 10'!G53),SUM('SL 11:SL 14'!G53))</f>
        <v>4166.6499999999996</v>
      </c>
      <c r="H53" s="25">
        <f>SUM(SUM('ML 01:ML 10'!H53),SUM('SL 11:SL 14'!H53))</f>
        <v>4166.6499999999996</v>
      </c>
      <c r="I53" s="25">
        <f>SUM(SUM('ML 01:ML 10'!I53),SUM('SL 11:SL 14'!I53))</f>
        <v>4166.6499999999996</v>
      </c>
      <c r="J53" s="25">
        <f>SUM(SUM('ML 01:ML 10'!J53),SUM('SL 11:SL 14'!J53))</f>
        <v>4166.6499999999996</v>
      </c>
      <c r="K53" s="25">
        <f>SUM(SUM('ML 01:ML 10'!K53),SUM('SL 11:SL 14'!K53))</f>
        <v>4166.6499999999996</v>
      </c>
      <c r="L53" s="25">
        <f>SUM(SUM('ML 01:ML 10'!L53),SUM('SL 11:SL 14'!L53))</f>
        <v>4166.6499999999996</v>
      </c>
      <c r="M53" s="25">
        <f>SUM(SUM('ML 01:ML 10'!M53),SUM('SL 11:SL 14'!M53))</f>
        <v>4166.6499999999996</v>
      </c>
      <c r="N53" s="25">
        <f>SUM(SUM('ML 01:ML 10'!N53),SUM('SL 11:SL 14'!N53))</f>
        <v>4166.6499999999996</v>
      </c>
      <c r="O53" s="25">
        <f>SUM(C53:N53)</f>
        <v>49999.80000000001</v>
      </c>
    </row>
    <row r="54" spans="1:15" s="10" customFormat="1" ht="5.25" hidden="1" customHeight="1" x14ac:dyDescent="0.2">
      <c r="B54" s="26"/>
      <c r="C54" s="27"/>
      <c r="D54" s="27"/>
      <c r="E54" s="27"/>
      <c r="F54" s="27"/>
      <c r="G54" s="27"/>
      <c r="H54" s="27"/>
      <c r="I54" s="27"/>
      <c r="J54" s="27"/>
      <c r="K54" s="27"/>
      <c r="L54" s="27"/>
      <c r="M54" s="27"/>
      <c r="N54" s="27"/>
      <c r="O54" s="25"/>
    </row>
    <row r="55" spans="1:15" s="10" customFormat="1" ht="11.4" x14ac:dyDescent="0.2">
      <c r="A55" s="10" t="s">
        <v>100</v>
      </c>
      <c r="B55" s="26"/>
      <c r="C55" s="25">
        <f>SUM(SUM('ML 01:ML 10'!C55),SUM('SL 11:SL 14'!C55))</f>
        <v>0</v>
      </c>
      <c r="D55" s="25">
        <f>SUM(SUM('ML 01:ML 10'!D55),SUM('SL 11:SL 14'!D55))</f>
        <v>0</v>
      </c>
      <c r="E55" s="25">
        <f>SUM(SUM('ML 01:ML 10'!E55),SUM('SL 11:SL 14'!E55))</f>
        <v>0</v>
      </c>
      <c r="F55" s="25">
        <f>SUM(SUM('ML 01:ML 10'!F55),SUM('SL 11:SL 14'!F55))</f>
        <v>0</v>
      </c>
      <c r="G55" s="25">
        <f>SUM(SUM('ML 01:ML 10'!G55),SUM('SL 11:SL 14'!G55))</f>
        <v>0</v>
      </c>
      <c r="H55" s="25">
        <f>SUM(SUM('ML 01:ML 10'!H55),SUM('SL 11:SL 14'!H55))</f>
        <v>0</v>
      </c>
      <c r="I55" s="25">
        <f>SUM(SUM('ML 01:ML 10'!I55),SUM('SL 11:SL 14'!I55))</f>
        <v>0</v>
      </c>
      <c r="J55" s="25">
        <f>SUM(SUM('ML 01:ML 10'!J55),SUM('SL 11:SL 14'!J55))</f>
        <v>0</v>
      </c>
      <c r="K55" s="25">
        <f>SUM(SUM('ML 01:ML 10'!K55),SUM('SL 11:SL 14'!K55))</f>
        <v>0</v>
      </c>
      <c r="L55" s="25">
        <f>SUM(SUM('ML 01:ML 10'!L55),SUM('SL 11:SL 14'!L55))</f>
        <v>0</v>
      </c>
      <c r="M55" s="25">
        <f>SUM(SUM('ML 01:ML 10'!M55),SUM('SL 11:SL 14'!M55))</f>
        <v>0</v>
      </c>
      <c r="N55" s="25">
        <f>SUM(SUM('ML 01:ML 10'!N55),SUM('SL 11:SL 14'!N55))</f>
        <v>0</v>
      </c>
      <c r="O55" s="25">
        <f>SUM(C55:N55)</f>
        <v>0</v>
      </c>
    </row>
    <row r="56" spans="1:15" s="10" customFormat="1" ht="11.4" x14ac:dyDescent="0.2">
      <c r="A56" s="10" t="s">
        <v>27</v>
      </c>
      <c r="B56" s="26"/>
      <c r="C56" s="25">
        <f>SUM(SUM('ML 01:ML 10'!C56),SUM('SL 11:SL 14'!C56))</f>
        <v>0</v>
      </c>
      <c r="D56" s="25">
        <f>SUM(SUM('ML 01:ML 10'!D56),SUM('SL 11:SL 14'!D56))</f>
        <v>0</v>
      </c>
      <c r="E56" s="25">
        <f>SUM(SUM('ML 01:ML 10'!E56),SUM('SL 11:SL 14'!E56))</f>
        <v>0</v>
      </c>
      <c r="F56" s="25">
        <f>SUM(SUM('ML 01:ML 10'!F56),SUM('SL 11:SL 14'!F56))</f>
        <v>0</v>
      </c>
      <c r="G56" s="25">
        <f>SUM(SUM('ML 01:ML 10'!G56),SUM('SL 11:SL 14'!G56))</f>
        <v>0</v>
      </c>
      <c r="H56" s="25">
        <f>SUM(SUM('ML 01:ML 10'!H56),SUM('SL 11:SL 14'!H56))</f>
        <v>0</v>
      </c>
      <c r="I56" s="25">
        <f>SUM(SUM('ML 01:ML 10'!I56),SUM('SL 11:SL 14'!I56))</f>
        <v>0</v>
      </c>
      <c r="J56" s="25">
        <f>SUM(SUM('ML 01:ML 10'!J56),SUM('SL 11:SL 14'!J56))</f>
        <v>0</v>
      </c>
      <c r="K56" s="25">
        <f>SUM(SUM('ML 01:ML 10'!K56),SUM('SL 11:SL 14'!K56))</f>
        <v>0</v>
      </c>
      <c r="L56" s="25">
        <f>SUM(SUM('ML 01:ML 10'!L56),SUM('SL 11:SL 14'!L56))</f>
        <v>0</v>
      </c>
      <c r="M56" s="25">
        <f>SUM(SUM('ML 01:ML 10'!M56),SUM('SL 11:SL 14'!M56))</f>
        <v>0</v>
      </c>
      <c r="N56" s="25">
        <f>SUM(SUM('ML 01:ML 10'!N56),SUM('SL 11:SL 14'!N56))</f>
        <v>0</v>
      </c>
      <c r="O56" s="25">
        <f>SUM(C56:N56)</f>
        <v>0</v>
      </c>
    </row>
    <row r="57" spans="1:15" s="10" customFormat="1" ht="12" x14ac:dyDescent="0.25">
      <c r="A57" s="9" t="s">
        <v>4</v>
      </c>
      <c r="B57" s="26"/>
      <c r="C57" s="28">
        <f>SUM(SUM('ML 01:ML 10'!C57),SUM('SL 11:SL 14'!C57))</f>
        <v>4166.6499999999996</v>
      </c>
      <c r="D57" s="28">
        <f>SUM(SUM('ML 01:ML 10'!D57),SUM('SL 11:SL 14'!D57))</f>
        <v>4166.6499999999996</v>
      </c>
      <c r="E57" s="28">
        <f>SUM(SUM('ML 01:ML 10'!E57),SUM('SL 11:SL 14'!E57))</f>
        <v>4166.6499999999996</v>
      </c>
      <c r="F57" s="28">
        <f>SUM(SUM('ML 01:ML 10'!F57),SUM('SL 11:SL 14'!F57))</f>
        <v>4166.6499999999996</v>
      </c>
      <c r="G57" s="28">
        <f>SUM(SUM('ML 01:ML 10'!G57),SUM('SL 11:SL 14'!G57))</f>
        <v>4166.6499999999996</v>
      </c>
      <c r="H57" s="28">
        <f>SUM(SUM('ML 01:ML 10'!H57),SUM('SL 11:SL 14'!H57))</f>
        <v>4166.6499999999996</v>
      </c>
      <c r="I57" s="28">
        <f>SUM(SUM('ML 01:ML 10'!I57),SUM('SL 11:SL 14'!I57))</f>
        <v>4166.6499999999996</v>
      </c>
      <c r="J57" s="28">
        <f>SUM(SUM('ML 01:ML 10'!J57),SUM('SL 11:SL 14'!J57))</f>
        <v>4166.6499999999996</v>
      </c>
      <c r="K57" s="28">
        <f>SUM(SUM('ML 01:ML 10'!K57),SUM('SL 11:SL 14'!K57))</f>
        <v>4166.6499999999996</v>
      </c>
      <c r="L57" s="28">
        <f>SUM(SUM('ML 01:ML 10'!L57),SUM('SL 11:SL 14'!L57))</f>
        <v>4166.6499999999996</v>
      </c>
      <c r="M57" s="28">
        <f>SUM(SUM('ML 01:ML 10'!M57),SUM('SL 11:SL 14'!M57))</f>
        <v>4166.6499999999996</v>
      </c>
      <c r="N57" s="28">
        <f>SUM(SUM('ML 01:ML 10'!N57),SUM('SL 11:SL 14'!N57))</f>
        <v>4166.6499999999996</v>
      </c>
      <c r="O57" s="28">
        <f>SUM(C57:N57)</f>
        <v>49999.80000000001</v>
      </c>
    </row>
    <row r="58" spans="1:15" s="10" customFormat="1" ht="6" customHeight="1" x14ac:dyDescent="0.2">
      <c r="B58" s="26"/>
      <c r="C58" s="27"/>
      <c r="D58" s="27"/>
      <c r="E58" s="27"/>
      <c r="F58" s="27"/>
      <c r="G58" s="27"/>
      <c r="H58" s="27"/>
      <c r="I58" s="27"/>
      <c r="J58" s="27"/>
      <c r="K58" s="27"/>
      <c r="L58" s="27"/>
      <c r="M58" s="27"/>
      <c r="N58" s="27"/>
      <c r="O58" s="25"/>
    </row>
    <row r="59" spans="1:15" s="10" customFormat="1" ht="11.4" x14ac:dyDescent="0.2">
      <c r="A59" s="10" t="s">
        <v>6</v>
      </c>
      <c r="B59" s="29">
        <f>'Total Firma'!$E$7</f>
        <v>5.2999999999999999E-2</v>
      </c>
      <c r="C59" s="25">
        <f>SUM(SUM('ML 01:ML 10'!C59),SUM('SL 11:SL 14'!C59))</f>
        <v>-220.85</v>
      </c>
      <c r="D59" s="25">
        <f>SUM(SUM('ML 01:ML 10'!D59),SUM('SL 11:SL 14'!D59))</f>
        <v>-220.85</v>
      </c>
      <c r="E59" s="25">
        <f>SUM(SUM('ML 01:ML 10'!E59),SUM('SL 11:SL 14'!E59))</f>
        <v>-220.85</v>
      </c>
      <c r="F59" s="25">
        <f>SUM(SUM('ML 01:ML 10'!F59),SUM('SL 11:SL 14'!F59))</f>
        <v>-220.85</v>
      </c>
      <c r="G59" s="25">
        <f>SUM(SUM('ML 01:ML 10'!G59),SUM('SL 11:SL 14'!G59))</f>
        <v>-146.65</v>
      </c>
      <c r="H59" s="25">
        <f>SUM(SUM('ML 01:ML 10'!H59),SUM('SL 11:SL 14'!H59))</f>
        <v>-146.65</v>
      </c>
      <c r="I59" s="25">
        <f>SUM(SUM('ML 01:ML 10'!I59),SUM('SL 11:SL 14'!I59))</f>
        <v>-146.65</v>
      </c>
      <c r="J59" s="25">
        <f>SUM(SUM('ML 01:ML 10'!J59),SUM('SL 11:SL 14'!J59))</f>
        <v>-146.65</v>
      </c>
      <c r="K59" s="25">
        <f>SUM(SUM('ML 01:ML 10'!K59),SUM('SL 11:SL 14'!K59))</f>
        <v>-146.65</v>
      </c>
      <c r="L59" s="25">
        <f>SUM(SUM('ML 01:ML 10'!L59),SUM('SL 11:SL 14'!L59))</f>
        <v>-146.65</v>
      </c>
      <c r="M59" s="25">
        <f>SUM(SUM('ML 01:ML 10'!M59),SUM('SL 11:SL 14'!M59))</f>
        <v>-146.65</v>
      </c>
      <c r="N59" s="25">
        <f>SUM(SUM('ML 01:ML 10'!N59),SUM('SL 11:SL 14'!N59))</f>
        <v>-146.65</v>
      </c>
      <c r="O59" s="25">
        <f t="shared" ref="O59:O67" si="5">SUM(C59:N59)</f>
        <v>-2056.6000000000004</v>
      </c>
    </row>
    <row r="60" spans="1:15" s="10" customFormat="1" ht="11.4" x14ac:dyDescent="0.2">
      <c r="A60" s="10" t="s">
        <v>48</v>
      </c>
      <c r="B60" s="29">
        <f>'Total Firma'!$H$7</f>
        <v>1.0999999999999999E-2</v>
      </c>
      <c r="C60" s="25">
        <f>SUM(SUM('ML 01:ML 10'!C60),SUM('SL 11:SL 14'!C60))</f>
        <v>-45.85</v>
      </c>
      <c r="D60" s="25">
        <f>SUM(SUM('ML 01:ML 10'!D60),SUM('SL 11:SL 14'!D60))</f>
        <v>-45.85</v>
      </c>
      <c r="E60" s="25">
        <f>SUM(SUM('ML 01:ML 10'!E60),SUM('SL 11:SL 14'!E60))</f>
        <v>-45.85</v>
      </c>
      <c r="F60" s="25">
        <f>SUM(SUM('ML 01:ML 10'!F60),SUM('SL 11:SL 14'!F60))</f>
        <v>-45.85</v>
      </c>
      <c r="G60" s="25">
        <f>SUM(SUM('ML 01:ML 10'!G60),SUM('SL 11:SL 14'!G60))</f>
        <v>0</v>
      </c>
      <c r="H60" s="25">
        <f>SUM(SUM('ML 01:ML 10'!H60),SUM('SL 11:SL 14'!H60))</f>
        <v>0</v>
      </c>
      <c r="I60" s="25">
        <f>SUM(SUM('ML 01:ML 10'!I60),SUM('SL 11:SL 14'!I60))</f>
        <v>0</v>
      </c>
      <c r="J60" s="25">
        <f>SUM(SUM('ML 01:ML 10'!J60),SUM('SL 11:SL 14'!J60))</f>
        <v>0</v>
      </c>
      <c r="K60" s="25">
        <f>SUM(SUM('ML 01:ML 10'!K60),SUM('SL 11:SL 14'!K60))</f>
        <v>0</v>
      </c>
      <c r="L60" s="25">
        <f>SUM(SUM('ML 01:ML 10'!L60),SUM('SL 11:SL 14'!L60))</f>
        <v>0</v>
      </c>
      <c r="M60" s="25">
        <f>SUM(SUM('ML 01:ML 10'!M60),SUM('SL 11:SL 14'!M60))</f>
        <v>0</v>
      </c>
      <c r="N60" s="25">
        <f>SUM(SUM('ML 01:ML 10'!N60),SUM('SL 11:SL 14'!N60))</f>
        <v>0</v>
      </c>
      <c r="O60" s="25">
        <f t="shared" si="5"/>
        <v>-183.4</v>
      </c>
    </row>
    <row r="61" spans="1:15" s="10" customFormat="1" ht="11.4" x14ac:dyDescent="0.2">
      <c r="A61" s="10" t="s">
        <v>55</v>
      </c>
      <c r="B61" s="56">
        <f>'Total Firma'!$I$7</f>
        <v>5.0000000000000001E-3</v>
      </c>
      <c r="C61" s="25">
        <f>SUM(SUM('ML 01:ML 10'!C61),SUM('SL 11:SL 14'!C61))</f>
        <v>0</v>
      </c>
      <c r="D61" s="25">
        <f>SUM(SUM('ML 01:ML 10'!D61),SUM('SL 11:SL 14'!D61))</f>
        <v>0</v>
      </c>
      <c r="E61" s="25">
        <f>SUM(SUM('ML 01:ML 10'!E61),SUM('SL 11:SL 14'!E61))</f>
        <v>0</v>
      </c>
      <c r="F61" s="25">
        <f>SUM(SUM('ML 01:ML 10'!F61),SUM('SL 11:SL 14'!F61))</f>
        <v>0</v>
      </c>
      <c r="G61" s="25">
        <f>SUM(SUM('ML 01:ML 10'!G61),SUM('SL 11:SL 14'!G61))</f>
        <v>0</v>
      </c>
      <c r="H61" s="25">
        <f>SUM(SUM('ML 01:ML 10'!H61),SUM('SL 11:SL 14'!H61))</f>
        <v>0</v>
      </c>
      <c r="I61" s="25">
        <f>SUM(SUM('ML 01:ML 10'!I61),SUM('SL 11:SL 14'!I61))</f>
        <v>0</v>
      </c>
      <c r="J61" s="25">
        <f>SUM(SUM('ML 01:ML 10'!J61),SUM('SL 11:SL 14'!J61))</f>
        <v>0</v>
      </c>
      <c r="K61" s="25">
        <f>SUM(SUM('ML 01:ML 10'!K61),SUM('SL 11:SL 14'!K61))</f>
        <v>0</v>
      </c>
      <c r="L61" s="25">
        <f>SUM(SUM('ML 01:ML 10'!L61),SUM('SL 11:SL 14'!L61))</f>
        <v>0</v>
      </c>
      <c r="M61" s="25">
        <f>SUM(SUM('ML 01:ML 10'!M61),SUM('SL 11:SL 14'!M61))</f>
        <v>0</v>
      </c>
      <c r="N61" s="25">
        <f>SUM(SUM('ML 01:ML 10'!N61),SUM('SL 11:SL 14'!N61))</f>
        <v>0</v>
      </c>
      <c r="O61" s="25">
        <f t="shared" si="5"/>
        <v>0</v>
      </c>
    </row>
    <row r="62" spans="1:15" s="10" customFormat="1" ht="11.4" x14ac:dyDescent="0.2">
      <c r="A62" s="10" t="s">
        <v>7</v>
      </c>
      <c r="B62" s="87"/>
      <c r="C62" s="25">
        <f>SUM(SUM('ML 01:ML 10'!C62),SUM('SL 11:SL 14'!C62))</f>
        <v>0</v>
      </c>
      <c r="D62" s="25">
        <f>SUM(SUM('ML 01:ML 10'!D62),SUM('SL 11:SL 14'!D62))</f>
        <v>0</v>
      </c>
      <c r="E62" s="25">
        <f>SUM(SUM('ML 01:ML 10'!E62),SUM('SL 11:SL 14'!E62))</f>
        <v>0</v>
      </c>
      <c r="F62" s="25">
        <f>SUM(SUM('ML 01:ML 10'!F62),SUM('SL 11:SL 14'!F62))</f>
        <v>0</v>
      </c>
      <c r="G62" s="25">
        <f>SUM(SUM('ML 01:ML 10'!G62),SUM('SL 11:SL 14'!G62))</f>
        <v>0</v>
      </c>
      <c r="H62" s="25">
        <f>SUM(SUM('ML 01:ML 10'!H62),SUM('SL 11:SL 14'!H62))</f>
        <v>0</v>
      </c>
      <c r="I62" s="25">
        <f>SUM(SUM('ML 01:ML 10'!I62),SUM('SL 11:SL 14'!I62))</f>
        <v>0</v>
      </c>
      <c r="J62" s="25">
        <f>SUM(SUM('ML 01:ML 10'!J62),SUM('SL 11:SL 14'!J62))</f>
        <v>0</v>
      </c>
      <c r="K62" s="25">
        <f>SUM(SUM('ML 01:ML 10'!K62),SUM('SL 11:SL 14'!K62))</f>
        <v>0</v>
      </c>
      <c r="L62" s="25">
        <f>SUM(SUM('ML 01:ML 10'!L62),SUM('SL 11:SL 14'!L62))</f>
        <v>0</v>
      </c>
      <c r="M62" s="25">
        <f>SUM(SUM('ML 01:ML 10'!M62),SUM('SL 11:SL 14'!M62))</f>
        <v>0</v>
      </c>
      <c r="N62" s="25">
        <f>SUM(SUM('ML 01:ML 10'!N62),SUM('SL 11:SL 14'!N62))</f>
        <v>0</v>
      </c>
      <c r="O62" s="25">
        <f t="shared" si="5"/>
        <v>0</v>
      </c>
    </row>
    <row r="63" spans="1:15" s="10" customFormat="1" ht="11.4" x14ac:dyDescent="0.2">
      <c r="A63" s="10" t="s">
        <v>8</v>
      </c>
      <c r="B63" s="87"/>
      <c r="C63" s="25">
        <f>SUM(SUM('ML 01:ML 10'!C63),SUM('SL 11:SL 14'!C63))</f>
        <v>0</v>
      </c>
      <c r="D63" s="25">
        <f>SUM(SUM('ML 01:ML 10'!D63),SUM('SL 11:SL 14'!D63))</f>
        <v>0</v>
      </c>
      <c r="E63" s="25">
        <f>SUM(SUM('ML 01:ML 10'!E63),SUM('SL 11:SL 14'!E63))</f>
        <v>0</v>
      </c>
      <c r="F63" s="25">
        <f>SUM(SUM('ML 01:ML 10'!F63),SUM('SL 11:SL 14'!F63))</f>
        <v>0</v>
      </c>
      <c r="G63" s="25">
        <f>SUM(SUM('ML 01:ML 10'!G63),SUM('SL 11:SL 14'!G63))</f>
        <v>0</v>
      </c>
      <c r="H63" s="25">
        <f>SUM(SUM('ML 01:ML 10'!H63),SUM('SL 11:SL 14'!H63))</f>
        <v>0</v>
      </c>
      <c r="I63" s="25">
        <f>SUM(SUM('ML 01:ML 10'!I63),SUM('SL 11:SL 14'!I63))</f>
        <v>0</v>
      </c>
      <c r="J63" s="25">
        <f>SUM(SUM('ML 01:ML 10'!J63),SUM('SL 11:SL 14'!J63))</f>
        <v>0</v>
      </c>
      <c r="K63" s="25">
        <f>SUM(SUM('ML 01:ML 10'!K63),SUM('SL 11:SL 14'!K63))</f>
        <v>0</v>
      </c>
      <c r="L63" s="25">
        <f>SUM(SUM('ML 01:ML 10'!L63),SUM('SL 11:SL 14'!L63))</f>
        <v>0</v>
      </c>
      <c r="M63" s="25">
        <f>SUM(SUM('ML 01:ML 10'!M63),SUM('SL 11:SL 14'!M63))</f>
        <v>0</v>
      </c>
      <c r="N63" s="25">
        <f>SUM(SUM('ML 01:ML 10'!N63),SUM('SL 11:SL 14'!N63))</f>
        <v>0</v>
      </c>
      <c r="O63" s="25">
        <f t="shared" si="5"/>
        <v>0</v>
      </c>
    </row>
    <row r="64" spans="1:15" s="10" customFormat="1" ht="11.4" x14ac:dyDescent="0.2">
      <c r="A64" s="10" t="s">
        <v>81</v>
      </c>
      <c r="B64" s="87"/>
      <c r="C64" s="25">
        <f>SUM(SUM('ML 01:ML 10'!C64),SUM('SL 11:SL 14'!C64))</f>
        <v>0</v>
      </c>
      <c r="D64" s="25">
        <f>SUM(SUM('ML 01:ML 10'!D64),SUM('SL 11:SL 14'!D64))</f>
        <v>0</v>
      </c>
      <c r="E64" s="25">
        <f>SUM(SUM('ML 01:ML 10'!E64),SUM('SL 11:SL 14'!E64))</f>
        <v>0</v>
      </c>
      <c r="F64" s="25">
        <f>SUM(SUM('ML 01:ML 10'!F64),SUM('SL 11:SL 14'!F64))</f>
        <v>0</v>
      </c>
      <c r="G64" s="25">
        <f>SUM(SUM('ML 01:ML 10'!G64),SUM('SL 11:SL 14'!G64))</f>
        <v>0</v>
      </c>
      <c r="H64" s="25">
        <f>SUM(SUM('ML 01:ML 10'!H64),SUM('SL 11:SL 14'!H64))</f>
        <v>0</v>
      </c>
      <c r="I64" s="25">
        <f>SUM(SUM('ML 01:ML 10'!I64),SUM('SL 11:SL 14'!I64))</f>
        <v>0</v>
      </c>
      <c r="J64" s="25">
        <f>SUM(SUM('ML 01:ML 10'!J64),SUM('SL 11:SL 14'!J64))</f>
        <v>0</v>
      </c>
      <c r="K64" s="25">
        <f>SUM(SUM('ML 01:ML 10'!K64),SUM('SL 11:SL 14'!K64))</f>
        <v>0</v>
      </c>
      <c r="L64" s="25">
        <f>SUM(SUM('ML 01:ML 10'!L64),SUM('SL 11:SL 14'!L64))</f>
        <v>0</v>
      </c>
      <c r="M64" s="25">
        <f>SUM(SUM('ML 01:ML 10'!M64),SUM('SL 11:SL 14'!M64))</f>
        <v>0</v>
      </c>
      <c r="N64" s="25">
        <f>SUM(SUM('ML 01:ML 10'!N64),SUM('SL 11:SL 14'!N64))</f>
        <v>0</v>
      </c>
      <c r="O64" s="25">
        <f t="shared" si="5"/>
        <v>0</v>
      </c>
    </row>
    <row r="65" spans="1:15" s="10" customFormat="1" ht="11.4" x14ac:dyDescent="0.2">
      <c r="A65" s="10" t="s">
        <v>9</v>
      </c>
      <c r="B65" s="87"/>
      <c r="C65" s="25">
        <f>SUM(SUM('ML 01:ML 10'!C65),SUM('SL 11:SL 14'!C65))</f>
        <v>0</v>
      </c>
      <c r="D65" s="25">
        <f>SUM(SUM('ML 01:ML 10'!D65),SUM('SL 11:SL 14'!D65))</f>
        <v>0</v>
      </c>
      <c r="E65" s="25">
        <f>SUM(SUM('ML 01:ML 10'!E65),SUM('SL 11:SL 14'!E65))</f>
        <v>0</v>
      </c>
      <c r="F65" s="25">
        <f>SUM(SUM('ML 01:ML 10'!F65),SUM('SL 11:SL 14'!F65))</f>
        <v>0</v>
      </c>
      <c r="G65" s="25">
        <f>SUM(SUM('ML 01:ML 10'!G65),SUM('SL 11:SL 14'!G65))</f>
        <v>0</v>
      </c>
      <c r="H65" s="25">
        <f>SUM(SUM('ML 01:ML 10'!H65),SUM('SL 11:SL 14'!H65))</f>
        <v>0</v>
      </c>
      <c r="I65" s="25">
        <f>SUM(SUM('ML 01:ML 10'!I65),SUM('SL 11:SL 14'!I65))</f>
        <v>0</v>
      </c>
      <c r="J65" s="25">
        <f>SUM(SUM('ML 01:ML 10'!J65),SUM('SL 11:SL 14'!J65))</f>
        <v>0</v>
      </c>
      <c r="K65" s="25">
        <f>SUM(SUM('ML 01:ML 10'!K65),SUM('SL 11:SL 14'!K65))</f>
        <v>0</v>
      </c>
      <c r="L65" s="25">
        <f>SUM(SUM('ML 01:ML 10'!L65),SUM('SL 11:SL 14'!L65))</f>
        <v>0</v>
      </c>
      <c r="M65" s="25">
        <f>SUM(SUM('ML 01:ML 10'!M65),SUM('SL 11:SL 14'!M65))</f>
        <v>0</v>
      </c>
      <c r="N65" s="25">
        <f>SUM(SUM('ML 01:ML 10'!N65),SUM('SL 11:SL 14'!N65))</f>
        <v>0</v>
      </c>
      <c r="O65" s="25">
        <f t="shared" si="5"/>
        <v>0</v>
      </c>
    </row>
    <row r="66" spans="1:15" s="10" customFormat="1" ht="11.4" x14ac:dyDescent="0.2">
      <c r="A66" s="10" t="s">
        <v>10</v>
      </c>
      <c r="B66" s="87"/>
      <c r="C66" s="25">
        <f>SUM(SUM('ML 01:ML 10'!C66),SUM('SL 11:SL 14'!C66))</f>
        <v>0</v>
      </c>
      <c r="D66" s="25">
        <f>SUM(SUM('ML 01:ML 10'!D66),SUM('SL 11:SL 14'!D66))</f>
        <v>0</v>
      </c>
      <c r="E66" s="25">
        <f>SUM(SUM('ML 01:ML 10'!E66),SUM('SL 11:SL 14'!E66))</f>
        <v>0</v>
      </c>
      <c r="F66" s="25">
        <f>SUM(SUM('ML 01:ML 10'!F66),SUM('SL 11:SL 14'!F66))</f>
        <v>0</v>
      </c>
      <c r="G66" s="25">
        <f>SUM(SUM('ML 01:ML 10'!G66),SUM('SL 11:SL 14'!G66))</f>
        <v>0</v>
      </c>
      <c r="H66" s="25">
        <f>SUM(SUM('ML 01:ML 10'!H66),SUM('SL 11:SL 14'!H66))</f>
        <v>0</v>
      </c>
      <c r="I66" s="25">
        <f>SUM(SUM('ML 01:ML 10'!I66),SUM('SL 11:SL 14'!I66))</f>
        <v>0</v>
      </c>
      <c r="J66" s="25">
        <f>SUM(SUM('ML 01:ML 10'!J66),SUM('SL 11:SL 14'!J66))</f>
        <v>0</v>
      </c>
      <c r="K66" s="25">
        <f>SUM(SUM('ML 01:ML 10'!K66),SUM('SL 11:SL 14'!K66))</f>
        <v>0</v>
      </c>
      <c r="L66" s="25">
        <f>SUM(SUM('ML 01:ML 10'!L66),SUM('SL 11:SL 14'!L66))</f>
        <v>0</v>
      </c>
      <c r="M66" s="25">
        <f>SUM(SUM('ML 01:ML 10'!M66),SUM('SL 11:SL 14'!M66))</f>
        <v>0</v>
      </c>
      <c r="N66" s="25">
        <f>SUM(SUM('ML 01:ML 10'!N66),SUM('SL 11:SL 14'!N66))</f>
        <v>0</v>
      </c>
      <c r="O66" s="25">
        <f t="shared" si="5"/>
        <v>0</v>
      </c>
    </row>
    <row r="67" spans="1:15" s="10" customFormat="1" ht="11.4" x14ac:dyDescent="0.2">
      <c r="A67" s="10" t="s">
        <v>11</v>
      </c>
      <c r="B67" s="87"/>
      <c r="C67" s="25">
        <f>SUM(SUM('ML 01:ML 10'!C67),SUM('SL 11:SL 14'!C67))</f>
        <v>0</v>
      </c>
      <c r="D67" s="25">
        <f>SUM(SUM('ML 01:ML 10'!D67),SUM('SL 11:SL 14'!D67))</f>
        <v>0</v>
      </c>
      <c r="E67" s="25">
        <f>SUM(SUM('ML 01:ML 10'!E67),SUM('SL 11:SL 14'!E67))</f>
        <v>0</v>
      </c>
      <c r="F67" s="25">
        <f>SUM(SUM('ML 01:ML 10'!F67),SUM('SL 11:SL 14'!F67))</f>
        <v>0</v>
      </c>
      <c r="G67" s="25">
        <f>SUM(SUM('ML 01:ML 10'!G67),SUM('SL 11:SL 14'!G67))</f>
        <v>0</v>
      </c>
      <c r="H67" s="25">
        <f>SUM(SUM('ML 01:ML 10'!H67),SUM('SL 11:SL 14'!H67))</f>
        <v>0</v>
      </c>
      <c r="I67" s="25">
        <f>SUM(SUM('ML 01:ML 10'!I67),SUM('SL 11:SL 14'!I67))</f>
        <v>0</v>
      </c>
      <c r="J67" s="25">
        <f>SUM(SUM('ML 01:ML 10'!J67),SUM('SL 11:SL 14'!J67))</f>
        <v>0</v>
      </c>
      <c r="K67" s="25">
        <f>SUM(SUM('ML 01:ML 10'!K67),SUM('SL 11:SL 14'!K67))</f>
        <v>0</v>
      </c>
      <c r="L67" s="25">
        <f>SUM(SUM('ML 01:ML 10'!L67),SUM('SL 11:SL 14'!L67))</f>
        <v>0</v>
      </c>
      <c r="M67" s="25">
        <f>SUM(SUM('ML 01:ML 10'!M67),SUM('SL 11:SL 14'!M67))</f>
        <v>0</v>
      </c>
      <c r="N67" s="25">
        <f>SUM(SUM('ML 01:ML 10'!N67),SUM('SL 11:SL 14'!N67))</f>
        <v>0</v>
      </c>
      <c r="O67" s="25">
        <f t="shared" si="5"/>
        <v>0</v>
      </c>
    </row>
    <row r="68" spans="1:15" s="9" customFormat="1" ht="12" x14ac:dyDescent="0.25">
      <c r="A68" s="9" t="s">
        <v>56</v>
      </c>
      <c r="B68" s="26"/>
      <c r="C68" s="28">
        <f>SUM(SUM('ML 01:ML 10'!C68),SUM('SL 11:SL 14'!C68))</f>
        <v>3899.95</v>
      </c>
      <c r="D68" s="28">
        <f>SUM(SUM('ML 01:ML 10'!D68),SUM('SL 11:SL 14'!D68))</f>
        <v>3899.95</v>
      </c>
      <c r="E68" s="28">
        <f>SUM(SUM('ML 01:ML 10'!E68),SUM('SL 11:SL 14'!E68))</f>
        <v>3899.95</v>
      </c>
      <c r="F68" s="28">
        <f>SUM(SUM('ML 01:ML 10'!F68),SUM('SL 11:SL 14'!F68))</f>
        <v>3899.95</v>
      </c>
      <c r="G68" s="28">
        <f>SUM(SUM('ML 01:ML 10'!G68),SUM('SL 11:SL 14'!G68))</f>
        <v>4019.9999999999995</v>
      </c>
      <c r="H68" s="28">
        <f>SUM(SUM('ML 01:ML 10'!H68),SUM('SL 11:SL 14'!H68))</f>
        <v>4019.9999999999995</v>
      </c>
      <c r="I68" s="28">
        <f>SUM(SUM('ML 01:ML 10'!I68),SUM('SL 11:SL 14'!I68))</f>
        <v>4019.9999999999995</v>
      </c>
      <c r="J68" s="28">
        <f>SUM(SUM('ML 01:ML 10'!J68),SUM('SL 11:SL 14'!J68))</f>
        <v>4019.9999999999995</v>
      </c>
      <c r="K68" s="28">
        <f>SUM(SUM('ML 01:ML 10'!K68),SUM('SL 11:SL 14'!K68))</f>
        <v>4019.9999999999995</v>
      </c>
      <c r="L68" s="28">
        <f>SUM(SUM('ML 01:ML 10'!L68),SUM('SL 11:SL 14'!L68))</f>
        <v>4019.9999999999995</v>
      </c>
      <c r="M68" s="28">
        <f>SUM(SUM('ML 01:ML 10'!M68),SUM('SL 11:SL 14'!M68))</f>
        <v>4019.9999999999995</v>
      </c>
      <c r="N68" s="28">
        <f>SUM(SUM('ML 01:ML 10'!N68),SUM('SL 11:SL 14'!N68))</f>
        <v>4019.9999999999995</v>
      </c>
      <c r="O68" s="28">
        <f>SUM(C68:N68)</f>
        <v>47759.799999999996</v>
      </c>
    </row>
    <row r="69" spans="1:15" s="10" customFormat="1" ht="6" customHeight="1" x14ac:dyDescent="0.25">
      <c r="A69" s="9"/>
      <c r="B69" s="26"/>
      <c r="C69" s="27"/>
      <c r="D69" s="27"/>
      <c r="E69" s="27"/>
      <c r="F69" s="27"/>
      <c r="G69" s="27"/>
      <c r="H69" s="27"/>
      <c r="I69" s="27"/>
      <c r="J69" s="27"/>
      <c r="K69" s="27"/>
      <c r="L69" s="27"/>
      <c r="M69" s="27"/>
      <c r="N69" s="27"/>
      <c r="O69" s="25"/>
    </row>
    <row r="70" spans="1:15" s="10" customFormat="1" ht="11.4" x14ac:dyDescent="0.2">
      <c r="A70" s="10" t="s">
        <v>1</v>
      </c>
      <c r="B70" s="87"/>
      <c r="C70" s="25">
        <f>SUM(SUM('ML 01:ML 10'!C70),SUM('SL 11:SL 14'!C70))</f>
        <v>0</v>
      </c>
      <c r="D70" s="25">
        <f>SUM(SUM('ML 01:ML 10'!D70),SUM('SL 11:SL 14'!D70))</f>
        <v>0</v>
      </c>
      <c r="E70" s="25">
        <f>SUM(SUM('ML 01:ML 10'!E70),SUM('SL 11:SL 14'!E70))</f>
        <v>0</v>
      </c>
      <c r="F70" s="25">
        <f>SUM(SUM('ML 01:ML 10'!F70),SUM('SL 11:SL 14'!F70))</f>
        <v>0</v>
      </c>
      <c r="G70" s="25">
        <f>SUM(SUM('ML 01:ML 10'!G70),SUM('SL 11:SL 14'!G70))</f>
        <v>0</v>
      </c>
      <c r="H70" s="25">
        <f>SUM(SUM('ML 01:ML 10'!H70),SUM('SL 11:SL 14'!H70))</f>
        <v>0</v>
      </c>
      <c r="I70" s="25">
        <f>SUM(SUM('ML 01:ML 10'!I70),SUM('SL 11:SL 14'!I70))</f>
        <v>0</v>
      </c>
      <c r="J70" s="25">
        <f>SUM(SUM('ML 01:ML 10'!J70),SUM('SL 11:SL 14'!J70))</f>
        <v>0</v>
      </c>
      <c r="K70" s="25">
        <f>SUM(SUM('ML 01:ML 10'!K70),SUM('SL 11:SL 14'!K70))</f>
        <v>0</v>
      </c>
      <c r="L70" s="25">
        <f>SUM(SUM('ML 01:ML 10'!L70),SUM('SL 11:SL 14'!L70))</f>
        <v>0</v>
      </c>
      <c r="M70" s="25">
        <f>SUM(SUM('ML 01:ML 10'!M70),SUM('SL 11:SL 14'!M70))</f>
        <v>0</v>
      </c>
      <c r="N70" s="25">
        <f>SUM(SUM('ML 01:ML 10'!N70),SUM('SL 11:SL 14'!N70))</f>
        <v>0</v>
      </c>
      <c r="O70" s="25">
        <f>SUM(C70:N70)</f>
        <v>0</v>
      </c>
    </row>
    <row r="71" spans="1:15" s="9" customFormat="1" ht="12" x14ac:dyDescent="0.25">
      <c r="A71" s="9" t="s">
        <v>38</v>
      </c>
      <c r="B71" s="26"/>
      <c r="C71" s="28">
        <f>SUM(SUM('ML 01:ML 10'!C71),SUM('SL 11:SL 14'!C71))</f>
        <v>3899.95</v>
      </c>
      <c r="D71" s="28">
        <f>SUM(SUM('ML 01:ML 10'!D71),SUM('SL 11:SL 14'!D71))</f>
        <v>3899.95</v>
      </c>
      <c r="E71" s="28">
        <f>SUM(SUM('ML 01:ML 10'!E71),SUM('SL 11:SL 14'!E71))</f>
        <v>3899.95</v>
      </c>
      <c r="F71" s="28">
        <f>SUM(SUM('ML 01:ML 10'!F71),SUM('SL 11:SL 14'!F71))</f>
        <v>3899.95</v>
      </c>
      <c r="G71" s="28">
        <f>SUM(SUM('ML 01:ML 10'!G71),SUM('SL 11:SL 14'!G71))</f>
        <v>4019.9999999999995</v>
      </c>
      <c r="H71" s="28">
        <f>SUM(SUM('ML 01:ML 10'!H71),SUM('SL 11:SL 14'!H71))</f>
        <v>4019.9999999999995</v>
      </c>
      <c r="I71" s="28">
        <f>SUM(SUM('ML 01:ML 10'!I71),SUM('SL 11:SL 14'!I71))</f>
        <v>4019.9999999999995</v>
      </c>
      <c r="J71" s="28">
        <f>SUM(SUM('ML 01:ML 10'!J71),SUM('SL 11:SL 14'!J71))</f>
        <v>4019.9999999999995</v>
      </c>
      <c r="K71" s="28">
        <f>SUM(SUM('ML 01:ML 10'!K71),SUM('SL 11:SL 14'!K71))</f>
        <v>4019.9999999999995</v>
      </c>
      <c r="L71" s="28">
        <f>SUM(SUM('ML 01:ML 10'!L71),SUM('SL 11:SL 14'!L71))</f>
        <v>4019.9999999999995</v>
      </c>
      <c r="M71" s="28">
        <f>SUM(SUM('ML 01:ML 10'!M71),SUM('SL 11:SL 14'!M71))</f>
        <v>4019.9999999999995</v>
      </c>
      <c r="N71" s="28">
        <f>SUM(SUM('ML 01:ML 10'!N71),SUM('SL 11:SL 14'!N71))</f>
        <v>4019.9999999999995</v>
      </c>
      <c r="O71" s="28">
        <f>SUM(C71:N71)</f>
        <v>47759.799999999996</v>
      </c>
    </row>
    <row r="72" spans="1:15" s="10" customFormat="1" ht="6" customHeight="1" x14ac:dyDescent="0.2">
      <c r="B72" s="26"/>
      <c r="C72" s="27"/>
      <c r="D72" s="27"/>
      <c r="E72" s="27"/>
      <c r="F72" s="27"/>
      <c r="G72" s="27"/>
      <c r="H72" s="27"/>
      <c r="I72" s="27"/>
      <c r="J72" s="27"/>
      <c r="K72" s="27"/>
      <c r="L72" s="27"/>
      <c r="M72" s="27"/>
      <c r="N72" s="27"/>
      <c r="O72" s="25"/>
    </row>
    <row r="73" spans="1:15" s="10" customFormat="1" ht="11.4" x14ac:dyDescent="0.2">
      <c r="A73" s="10" t="s">
        <v>39</v>
      </c>
      <c r="B73" s="87"/>
      <c r="C73" s="25">
        <f>SUM(SUM('ML 01:ML 10'!C73),SUM('SL 11:SL 14'!C73))</f>
        <v>0</v>
      </c>
      <c r="D73" s="25">
        <f>SUM(SUM('ML 01:ML 10'!D73),SUM('SL 11:SL 14'!D73))</f>
        <v>0</v>
      </c>
      <c r="E73" s="25">
        <f>SUM(SUM('ML 01:ML 10'!E73),SUM('SL 11:SL 14'!E73))</f>
        <v>0</v>
      </c>
      <c r="F73" s="25">
        <f>SUM(SUM('ML 01:ML 10'!F73),SUM('SL 11:SL 14'!F73))</f>
        <v>0</v>
      </c>
      <c r="G73" s="25">
        <f>SUM(SUM('ML 01:ML 10'!G73),SUM('SL 11:SL 14'!G73))</f>
        <v>0</v>
      </c>
      <c r="H73" s="25">
        <f>SUM(SUM('ML 01:ML 10'!H73),SUM('SL 11:SL 14'!H73))</f>
        <v>0</v>
      </c>
      <c r="I73" s="25">
        <f>SUM(SUM('ML 01:ML 10'!I73),SUM('SL 11:SL 14'!I73))</f>
        <v>0</v>
      </c>
      <c r="J73" s="25">
        <f>SUM(SUM('ML 01:ML 10'!J73),SUM('SL 11:SL 14'!J73))</f>
        <v>0</v>
      </c>
      <c r="K73" s="25">
        <f>SUM(SUM('ML 01:ML 10'!K73),SUM('SL 11:SL 14'!K73))</f>
        <v>0</v>
      </c>
      <c r="L73" s="25">
        <f>SUM(SUM('ML 01:ML 10'!L73),SUM('SL 11:SL 14'!L73))</f>
        <v>0</v>
      </c>
      <c r="M73" s="25">
        <f>SUM(SUM('ML 01:ML 10'!M73),SUM('SL 11:SL 14'!M73))</f>
        <v>0</v>
      </c>
      <c r="N73" s="25">
        <f>SUM(SUM('ML 01:ML 10'!N73),SUM('SL 11:SL 14'!N73))</f>
        <v>0</v>
      </c>
      <c r="O73" s="25">
        <f>SUM(C73:N73)</f>
        <v>0</v>
      </c>
    </row>
    <row r="74" spans="1:15" s="9" customFormat="1" ht="12" x14ac:dyDescent="0.25">
      <c r="A74" s="9" t="s">
        <v>40</v>
      </c>
      <c r="B74" s="26"/>
      <c r="C74" s="28">
        <f>SUM(SUM('ML 01:ML 10'!C74),SUM('SL 11:SL 14'!C74))</f>
        <v>3899.95</v>
      </c>
      <c r="D74" s="28">
        <f>SUM(SUM('ML 01:ML 10'!D74),SUM('SL 11:SL 14'!D74))</f>
        <v>3899.95</v>
      </c>
      <c r="E74" s="28">
        <f>SUM(SUM('ML 01:ML 10'!E74),SUM('SL 11:SL 14'!E74))</f>
        <v>3899.95</v>
      </c>
      <c r="F74" s="28">
        <f>SUM(SUM('ML 01:ML 10'!F74),SUM('SL 11:SL 14'!F74))</f>
        <v>3899.95</v>
      </c>
      <c r="G74" s="28">
        <f>SUM(SUM('ML 01:ML 10'!G74),SUM('SL 11:SL 14'!G74))</f>
        <v>4019.9999999999995</v>
      </c>
      <c r="H74" s="28">
        <f>SUM(SUM('ML 01:ML 10'!H74),SUM('SL 11:SL 14'!H74))</f>
        <v>4019.9999999999995</v>
      </c>
      <c r="I74" s="28">
        <f>SUM(SUM('ML 01:ML 10'!I74),SUM('SL 11:SL 14'!I74))</f>
        <v>4019.9999999999995</v>
      </c>
      <c r="J74" s="28">
        <f>SUM(SUM('ML 01:ML 10'!J74),SUM('SL 11:SL 14'!J74))</f>
        <v>4019.9999999999995</v>
      </c>
      <c r="K74" s="28">
        <f>SUM(SUM('ML 01:ML 10'!K74),SUM('SL 11:SL 14'!K74))</f>
        <v>4019.9999999999995</v>
      </c>
      <c r="L74" s="28">
        <f>SUM(SUM('ML 01:ML 10'!L74),SUM('SL 11:SL 14'!L74))</f>
        <v>4019.9999999999995</v>
      </c>
      <c r="M74" s="28">
        <f>SUM(SUM('ML 01:ML 10'!M74),SUM('SL 11:SL 14'!M74))</f>
        <v>4019.9999999999995</v>
      </c>
      <c r="N74" s="28">
        <f>SUM(SUM('ML 01:ML 10'!N74),SUM('SL 11:SL 14'!N74))</f>
        <v>4019.9999999999995</v>
      </c>
      <c r="O74" s="28">
        <f>SUM(C74:N74)</f>
        <v>47759.799999999996</v>
      </c>
    </row>
    <row r="75" spans="1:15" s="10" customFormat="1" ht="11.4" x14ac:dyDescent="0.2">
      <c r="A75" s="52"/>
      <c r="C75" s="12"/>
      <c r="D75" s="12"/>
      <c r="E75" s="12"/>
      <c r="F75" s="12"/>
      <c r="G75" s="12"/>
      <c r="H75" s="12"/>
      <c r="I75" s="12"/>
      <c r="J75" s="12"/>
      <c r="K75" s="12"/>
      <c r="L75" s="12"/>
      <c r="M75" s="12"/>
      <c r="N75" s="12"/>
      <c r="O75" s="12"/>
    </row>
    <row r="76" spans="1:15" s="10" customFormat="1" ht="11.4" hidden="1" outlineLevel="1" x14ac:dyDescent="0.2">
      <c r="A76" s="114" t="s">
        <v>150</v>
      </c>
      <c r="C76" s="12"/>
      <c r="D76" s="12"/>
      <c r="E76" s="12"/>
      <c r="F76" s="12"/>
      <c r="G76" s="12"/>
      <c r="H76" s="12"/>
      <c r="I76" s="12"/>
      <c r="J76" s="12"/>
      <c r="K76" s="12"/>
      <c r="L76" s="12"/>
      <c r="M76" s="12"/>
      <c r="N76" s="12"/>
      <c r="O76" s="12"/>
    </row>
    <row r="77" spans="1:15" s="9" customFormat="1" ht="12" hidden="1" outlineLevel="1" x14ac:dyDescent="0.25">
      <c r="A77" s="9" t="s">
        <v>63</v>
      </c>
      <c r="B77" s="26"/>
      <c r="C77" s="28">
        <f>SUM(SUM('ML 01:ML 10'!C77),SUM('SL 11:SL 14'!C77))</f>
        <v>4166.6499999999996</v>
      </c>
      <c r="D77" s="28">
        <f>SUM(SUM('ML 01:ML 10'!D77),SUM('SL 11:SL 14'!D77))</f>
        <v>4166.6499999999996</v>
      </c>
      <c r="E77" s="28">
        <f>SUM(SUM('ML 01:ML 10'!E77),SUM('SL 11:SL 14'!E77))</f>
        <v>4166.6499999999996</v>
      </c>
      <c r="F77" s="28">
        <f>SUM(SUM('ML 01:ML 10'!F77),SUM('SL 11:SL 14'!F77))</f>
        <v>4166.6499999999996</v>
      </c>
      <c r="G77" s="28">
        <f>SUM(SUM('ML 01:ML 10'!G77),SUM('SL 11:SL 14'!G77))</f>
        <v>2766.6499999999996</v>
      </c>
      <c r="H77" s="28">
        <f>SUM(SUM('ML 01:ML 10'!H77),SUM('SL 11:SL 14'!H77))</f>
        <v>2766.6499999999996</v>
      </c>
      <c r="I77" s="28">
        <f>SUM(SUM('ML 01:ML 10'!I77),SUM('SL 11:SL 14'!I77))</f>
        <v>2766.6499999999996</v>
      </c>
      <c r="J77" s="28">
        <f>SUM(SUM('ML 01:ML 10'!J77),SUM('SL 11:SL 14'!J77))</f>
        <v>2766.6499999999996</v>
      </c>
      <c r="K77" s="28">
        <f>SUM(SUM('ML 01:ML 10'!K77),SUM('SL 11:SL 14'!K77))</f>
        <v>2766.6499999999996</v>
      </c>
      <c r="L77" s="28">
        <f>SUM(SUM('ML 01:ML 10'!L77),SUM('SL 11:SL 14'!L77))</f>
        <v>2766.6499999999996</v>
      </c>
      <c r="M77" s="28">
        <f>SUM(SUM('ML 01:ML 10'!M77),SUM('SL 11:SL 14'!M77))</f>
        <v>2766.6499999999996</v>
      </c>
      <c r="N77" s="28">
        <f>SUM(SUM('ML 01:ML 10'!N77),SUM('SL 11:SL 14'!N77))</f>
        <v>2766.6499999999996</v>
      </c>
      <c r="O77" s="28">
        <f>SUM(C77:N77)</f>
        <v>38799.80000000001</v>
      </c>
    </row>
    <row r="78" spans="1:15" s="9" customFormat="1" ht="12" hidden="1" outlineLevel="1" x14ac:dyDescent="0.25">
      <c r="A78" s="9" t="s">
        <v>64</v>
      </c>
      <c r="B78" s="26"/>
      <c r="C78" s="28">
        <f>SUM(SUM('ML 01:ML 10'!C78),SUM('SL 11:SL 14'!C78))</f>
        <v>4166.6499999999996</v>
      </c>
      <c r="D78" s="28">
        <f>SUM(SUM('ML 01:ML 10'!D78),SUM('SL 11:SL 14'!D78))</f>
        <v>4166.6499999999996</v>
      </c>
      <c r="E78" s="28">
        <f>SUM(SUM('ML 01:ML 10'!E78),SUM('SL 11:SL 14'!E78))</f>
        <v>4166.6499999999996</v>
      </c>
      <c r="F78" s="28">
        <f>SUM(SUM('ML 01:ML 10'!F78),SUM('SL 11:SL 14'!F78))</f>
        <v>4166.6499999999996</v>
      </c>
      <c r="G78" s="28">
        <f>SUM(SUM('ML 01:ML 10'!G78),SUM('SL 11:SL 14'!G78))</f>
        <v>0</v>
      </c>
      <c r="H78" s="28">
        <f>SUM(SUM('ML 01:ML 10'!H78),SUM('SL 11:SL 14'!H78))</f>
        <v>0</v>
      </c>
      <c r="I78" s="28">
        <f>SUM(SUM('ML 01:ML 10'!I78),SUM('SL 11:SL 14'!I78))</f>
        <v>0</v>
      </c>
      <c r="J78" s="28">
        <f>SUM(SUM('ML 01:ML 10'!J78),SUM('SL 11:SL 14'!J78))</f>
        <v>0</v>
      </c>
      <c r="K78" s="28">
        <f>SUM(SUM('ML 01:ML 10'!K78),SUM('SL 11:SL 14'!K78))</f>
        <v>0</v>
      </c>
      <c r="L78" s="28">
        <f>SUM(SUM('ML 01:ML 10'!L78),SUM('SL 11:SL 14'!L78))</f>
        <v>0</v>
      </c>
      <c r="M78" s="28">
        <f>SUM(SUM('ML 01:ML 10'!M78),SUM('SL 11:SL 14'!M78))</f>
        <v>0</v>
      </c>
      <c r="N78" s="28">
        <f>SUM(SUM('ML 01:ML 10'!N78),SUM('SL 11:SL 14'!N78))</f>
        <v>0</v>
      </c>
      <c r="O78" s="28">
        <f>SUM(C78:N78)</f>
        <v>16666.599999999999</v>
      </c>
    </row>
    <row r="79" spans="1:15" s="9" customFormat="1" ht="12" hidden="1" outlineLevel="1" x14ac:dyDescent="0.25">
      <c r="A79" s="9" t="s">
        <v>78</v>
      </c>
      <c r="B79" s="26"/>
      <c r="C79" s="28">
        <f>SUM(SUM('ML 01:ML 10'!C79),SUM('SL 11:SL 14'!C79))</f>
        <v>0</v>
      </c>
      <c r="D79" s="28">
        <f>SUM(SUM('ML 01:ML 10'!D79),SUM('SL 11:SL 14'!D79))</f>
        <v>0</v>
      </c>
      <c r="E79" s="28">
        <f>SUM(SUM('ML 01:ML 10'!E79),SUM('SL 11:SL 14'!E79))</f>
        <v>0</v>
      </c>
      <c r="F79" s="28">
        <f>SUM(SUM('ML 01:ML 10'!F79),SUM('SL 11:SL 14'!F79))</f>
        <v>0</v>
      </c>
      <c r="G79" s="28">
        <f>SUM(SUM('ML 01:ML 10'!G79),SUM('SL 11:SL 14'!G79))</f>
        <v>0</v>
      </c>
      <c r="H79" s="28">
        <f>SUM(SUM('ML 01:ML 10'!H79),SUM('SL 11:SL 14'!H79))</f>
        <v>0</v>
      </c>
      <c r="I79" s="28">
        <f>SUM(SUM('ML 01:ML 10'!I79),SUM('SL 11:SL 14'!I79))</f>
        <v>0</v>
      </c>
      <c r="J79" s="28">
        <f>SUM(SUM('ML 01:ML 10'!J79),SUM('SL 11:SL 14'!J79))</f>
        <v>0</v>
      </c>
      <c r="K79" s="28">
        <f>SUM(SUM('ML 01:ML 10'!K79),SUM('SL 11:SL 14'!K79))</f>
        <v>0</v>
      </c>
      <c r="L79" s="28">
        <f>SUM(SUM('ML 01:ML 10'!L79),SUM('SL 11:SL 14'!L79))</f>
        <v>0</v>
      </c>
      <c r="M79" s="28">
        <f>SUM(SUM('ML 01:ML 10'!M79),SUM('SL 11:SL 14'!M79))</f>
        <v>0</v>
      </c>
      <c r="N79" s="28">
        <f>SUM(SUM('ML 01:ML 10'!N79),SUM('SL 11:SL 14'!N79))</f>
        <v>0</v>
      </c>
      <c r="O79" s="28">
        <f>SUM(C79:N79)</f>
        <v>0</v>
      </c>
    </row>
    <row r="80" spans="1:15" s="10" customFormat="1" ht="11.4" hidden="1" outlineLevel="1" x14ac:dyDescent="0.2">
      <c r="A80" s="57" t="s">
        <v>80</v>
      </c>
      <c r="B80" s="59"/>
      <c r="C80" s="59"/>
      <c r="D80" s="59"/>
      <c r="E80" s="59"/>
      <c r="F80" s="59"/>
      <c r="G80" s="59"/>
      <c r="H80" s="59"/>
      <c r="I80" s="59"/>
      <c r="J80" s="59"/>
      <c r="K80" s="59"/>
      <c r="L80" s="59"/>
      <c r="M80" s="59"/>
      <c r="N80" s="59"/>
      <c r="O80" s="59"/>
    </row>
    <row r="81" spans="1:15" s="9" customFormat="1" ht="12" hidden="1" outlineLevel="1" x14ac:dyDescent="0.25">
      <c r="A81" s="9" t="s">
        <v>66</v>
      </c>
      <c r="B81" s="26"/>
      <c r="C81" s="28">
        <f>SUM(SUM('ML 01:ML 10'!C81),SUM('SL 11:SL 14'!C81))</f>
        <v>4166.6499999999996</v>
      </c>
      <c r="D81" s="28">
        <f>SUM(SUM('ML 01:ML 10'!D81),SUM('SL 11:SL 14'!D81))</f>
        <v>4166.6499999999996</v>
      </c>
      <c r="E81" s="28">
        <f>SUM(SUM('ML 01:ML 10'!E81),SUM('SL 11:SL 14'!E81))</f>
        <v>4166.6499999999996</v>
      </c>
      <c r="F81" s="28">
        <f>SUM(SUM('ML 01:ML 10'!F81),SUM('SL 11:SL 14'!F81))</f>
        <v>4166.6499999999996</v>
      </c>
      <c r="G81" s="28">
        <f>SUM(SUM('ML 01:ML 10'!G81),SUM('SL 11:SL 14'!G81))</f>
        <v>4166.6499999999996</v>
      </c>
      <c r="H81" s="28">
        <f>SUM(SUM('ML 01:ML 10'!H81),SUM('SL 11:SL 14'!H81))</f>
        <v>4166.6499999999996</v>
      </c>
      <c r="I81" s="28">
        <f>SUM(SUM('ML 01:ML 10'!I81),SUM('SL 11:SL 14'!I81))</f>
        <v>4166.6499999999996</v>
      </c>
      <c r="J81" s="28">
        <f>SUM(SUM('ML 01:ML 10'!J81),SUM('SL 11:SL 14'!J81))</f>
        <v>4166.6499999999996</v>
      </c>
      <c r="K81" s="28">
        <f>SUM(SUM('ML 01:ML 10'!K81),SUM('SL 11:SL 14'!K81))</f>
        <v>4166.6499999999996</v>
      </c>
      <c r="L81" s="28">
        <f>SUM(SUM('ML 01:ML 10'!L81),SUM('SL 11:SL 14'!L81))</f>
        <v>4166.6499999999996</v>
      </c>
      <c r="M81" s="28">
        <f>SUM(SUM('ML 01:ML 10'!M81),SUM('SL 11:SL 14'!M81))</f>
        <v>4166.6499999999996</v>
      </c>
      <c r="N81" s="28">
        <f>SUM(SUM('ML 01:ML 10'!N81),SUM('SL 11:SL 14'!N81))</f>
        <v>4166.6499999999996</v>
      </c>
      <c r="O81" s="28">
        <f>SUM(C81:N81)</f>
        <v>49999.80000000001</v>
      </c>
    </row>
    <row r="82" spans="1:15" s="9" customFormat="1" ht="12" hidden="1" outlineLevel="1" x14ac:dyDescent="0.25">
      <c r="A82" s="9" t="s">
        <v>67</v>
      </c>
      <c r="B82" s="26"/>
      <c r="C82" s="28">
        <f>SUM(SUM('ML 01:ML 10'!C82),SUM('SL 11:SL 14'!C82))</f>
        <v>0</v>
      </c>
      <c r="D82" s="28">
        <f>SUM(SUM('ML 01:ML 10'!D82),SUM('SL 11:SL 14'!D82))</f>
        <v>0</v>
      </c>
      <c r="E82" s="28">
        <f>SUM(SUM('ML 01:ML 10'!E82),SUM('SL 11:SL 14'!E82))</f>
        <v>0</v>
      </c>
      <c r="F82" s="28">
        <f>SUM(SUM('ML 01:ML 10'!F82),SUM('SL 11:SL 14'!F82))</f>
        <v>0</v>
      </c>
      <c r="G82" s="28">
        <f>SUM(SUM('ML 01:ML 10'!G82),SUM('SL 11:SL 14'!G82))</f>
        <v>0</v>
      </c>
      <c r="H82" s="28">
        <f>SUM(SUM('ML 01:ML 10'!H82),SUM('SL 11:SL 14'!H82))</f>
        <v>0</v>
      </c>
      <c r="I82" s="28">
        <f>SUM(SUM('ML 01:ML 10'!I82),SUM('SL 11:SL 14'!I82))</f>
        <v>0</v>
      </c>
      <c r="J82" s="28">
        <f>SUM(SUM('ML 01:ML 10'!J82),SUM('SL 11:SL 14'!J82))</f>
        <v>0</v>
      </c>
      <c r="K82" s="28">
        <f>SUM(SUM('ML 01:ML 10'!K82),SUM('SL 11:SL 14'!K82))</f>
        <v>0</v>
      </c>
      <c r="L82" s="28">
        <f>SUM(SUM('ML 01:ML 10'!L82),SUM('SL 11:SL 14'!L82))</f>
        <v>0</v>
      </c>
      <c r="M82" s="28">
        <f>SUM(SUM('ML 01:ML 10'!M82),SUM('SL 11:SL 14'!M82))</f>
        <v>0</v>
      </c>
      <c r="N82" s="28">
        <f>SUM(SUM('ML 01:ML 10'!N82),SUM('SL 11:SL 14'!N82))</f>
        <v>0</v>
      </c>
      <c r="O82" s="28">
        <f>SUM(C82:N82)</f>
        <v>0</v>
      </c>
    </row>
    <row r="83" spans="1:15" s="9" customFormat="1" ht="12" hidden="1" outlineLevel="1" x14ac:dyDescent="0.25">
      <c r="A83" s="9" t="s">
        <v>77</v>
      </c>
      <c r="B83" s="26"/>
      <c r="C83" s="28">
        <f>SUM(SUM('ML 01:ML 10'!C83),SUM('SL 11:SL 14'!C83))</f>
        <v>4166.6499999999996</v>
      </c>
      <c r="D83" s="28">
        <f>SUM(SUM('ML 01:ML 10'!D83),SUM('SL 11:SL 14'!D83))</f>
        <v>4166.6499999999996</v>
      </c>
      <c r="E83" s="28">
        <f>SUM(SUM('ML 01:ML 10'!E83),SUM('SL 11:SL 14'!E83))</f>
        <v>4166.6499999999996</v>
      </c>
      <c r="F83" s="28">
        <f>SUM(SUM('ML 01:ML 10'!F83),SUM('SL 11:SL 14'!F83))</f>
        <v>4166.6499999999996</v>
      </c>
      <c r="G83" s="28">
        <f>SUM(SUM('ML 01:ML 10'!G83),SUM('SL 11:SL 14'!G83))</f>
        <v>4166.6499999999996</v>
      </c>
      <c r="H83" s="28">
        <f>SUM(SUM('ML 01:ML 10'!H83),SUM('SL 11:SL 14'!H83))</f>
        <v>4166.6499999999996</v>
      </c>
      <c r="I83" s="28">
        <f>SUM(SUM('ML 01:ML 10'!I83),SUM('SL 11:SL 14'!I83))</f>
        <v>4166.6499999999996</v>
      </c>
      <c r="J83" s="28">
        <f>SUM(SUM('ML 01:ML 10'!J83),SUM('SL 11:SL 14'!J83))</f>
        <v>4166.6499999999996</v>
      </c>
      <c r="K83" s="28">
        <f>SUM(SUM('ML 01:ML 10'!K83),SUM('SL 11:SL 14'!K83))</f>
        <v>4166.6499999999996</v>
      </c>
      <c r="L83" s="28">
        <f>SUM(SUM('ML 01:ML 10'!L83),SUM('SL 11:SL 14'!L83))</f>
        <v>4166.6499999999996</v>
      </c>
      <c r="M83" s="28">
        <f>SUM(SUM('ML 01:ML 10'!M83),SUM('SL 11:SL 14'!M83))</f>
        <v>4166.6499999999996</v>
      </c>
      <c r="N83" s="28">
        <f>SUM(SUM('ML 01:ML 10'!N83),SUM('SL 11:SL 14'!N83))</f>
        <v>4166.6499999999996</v>
      </c>
      <c r="O83" s="28">
        <f>SUM(C83:N83)</f>
        <v>49999.80000000001</v>
      </c>
    </row>
    <row r="84" spans="1:15" collapsed="1" x14ac:dyDescent="0.2"/>
  </sheetData>
  <sheetProtection password="C963" sheet="1" objects="1" scenarios="1" selectLockedCells="1"/>
  <mergeCells count="7">
    <mergeCell ref="D7:D8"/>
    <mergeCell ref="A10:O10"/>
    <mergeCell ref="H7:H8"/>
    <mergeCell ref="I7:I8"/>
    <mergeCell ref="F7:F8"/>
    <mergeCell ref="J7:J8"/>
    <mergeCell ref="E7:E8"/>
  </mergeCells>
  <printOptions horizontalCentered="1"/>
  <pageMargins left="0.19685039370078741" right="0.19685039370078741" top="0.78740157480314965" bottom="0.78740157480314965" header="0.51181102362204722" footer="0.51181102362204722"/>
  <pageSetup paperSize="9" orientation="landscape" r:id="rId1"/>
  <headerFooter>
    <oddFooter>&amp;L&amp;"Arial,Standard"Dies ist eine Vorlage der FI-Partner GmbH. Haben Sie noch Fragen? Wir helfen Ihnen gerne weiter. Kontaktieren Sie uns:
info@fi-partner.ch / Tel. +41 44 501 77 20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AK35"/>
  <sheetViews>
    <sheetView tabSelected="1" zoomScaleNormal="100" workbookViewId="0">
      <selection activeCell="C8" sqref="C8"/>
    </sheetView>
  </sheetViews>
  <sheetFormatPr baseColWidth="10" defaultRowHeight="12.6" x14ac:dyDescent="0.2"/>
  <cols>
    <col min="1" max="1" width="6.08984375" style="95" customWidth="1"/>
    <col min="2" max="2" width="13.54296875" style="95" customWidth="1"/>
    <col min="3" max="3" width="20.6328125" style="95" customWidth="1"/>
    <col min="4" max="4" width="7" style="95" customWidth="1"/>
    <col min="5" max="5" width="4.08984375" style="95" bestFit="1" customWidth="1"/>
    <col min="6" max="7" width="5.453125" style="95" hidden="1" customWidth="1"/>
    <col min="8" max="8" width="1.7265625" style="95" bestFit="1" customWidth="1"/>
    <col min="9" max="9" width="10.6328125" style="95" customWidth="1"/>
    <col min="10" max="11" width="10.6328125" style="95" hidden="1" customWidth="1"/>
    <col min="12" max="12" width="1.6328125" style="95" customWidth="1"/>
    <col min="13" max="13" width="1.7265625" style="95" bestFit="1" customWidth="1"/>
    <col min="14" max="14" width="10.6328125" style="95" customWidth="1"/>
    <col min="15" max="16" width="10.6328125" style="95" hidden="1" customWidth="1"/>
    <col min="17" max="17" width="10.6328125" style="95" customWidth="1"/>
    <col min="18" max="19" width="10.6328125" style="95" hidden="1" customWidth="1"/>
    <col min="20" max="20" width="1.6328125" style="95" customWidth="1"/>
    <col min="21" max="21" width="1.7265625" style="95" bestFit="1" customWidth="1"/>
    <col min="22" max="22" width="10.6328125" style="95" customWidth="1"/>
    <col min="23" max="24" width="10.6328125" style="95" hidden="1" customWidth="1"/>
    <col min="25" max="25" width="10.6328125" style="95" customWidth="1"/>
    <col min="26" max="27" width="10.6328125" style="95" hidden="1" customWidth="1"/>
    <col min="28" max="28" width="1.6328125" style="95" customWidth="1"/>
    <col min="29" max="29" width="1.7265625" style="95" bestFit="1" customWidth="1"/>
    <col min="30" max="30" width="10.6328125" style="95" customWidth="1"/>
    <col min="31" max="35" width="10.90625" style="95" hidden="1" customWidth="1"/>
    <col min="36" max="16384" width="10.90625" style="95"/>
  </cols>
  <sheetData>
    <row r="1" spans="1:37" ht="15.6" x14ac:dyDescent="0.3">
      <c r="A1" s="92" t="str">
        <f>'Total Firma'!A1</f>
        <v>Musterbeispiel GmbH</v>
      </c>
      <c r="B1" s="92"/>
      <c r="C1" s="92"/>
      <c r="D1" s="92"/>
      <c r="E1" s="92"/>
      <c r="F1" s="92"/>
      <c r="G1" s="92"/>
      <c r="H1" s="92"/>
      <c r="I1" s="92"/>
      <c r="J1" s="92"/>
      <c r="K1" s="92"/>
      <c r="L1" s="93"/>
      <c r="M1" s="92"/>
      <c r="N1" s="92"/>
      <c r="O1" s="94"/>
      <c r="P1" s="94"/>
      <c r="R1" s="94"/>
      <c r="S1" s="94"/>
      <c r="T1" s="93"/>
      <c r="U1" s="92"/>
      <c r="V1" s="93"/>
      <c r="W1" s="94"/>
      <c r="X1" s="94"/>
      <c r="Y1" s="93"/>
      <c r="Z1" s="93"/>
      <c r="AA1" s="93"/>
      <c r="AB1" s="93"/>
      <c r="AC1" s="92"/>
    </row>
    <row r="2" spans="1:37" s="99" customFormat="1" ht="15" x14ac:dyDescent="0.25">
      <c r="A2" s="96" t="str">
        <f>'Total Firma'!A2</f>
        <v>Beispielstrasse 1</v>
      </c>
      <c r="B2" s="96"/>
      <c r="C2" s="96"/>
      <c r="D2" s="96"/>
      <c r="E2" s="96"/>
      <c r="F2" s="96"/>
      <c r="G2" s="96"/>
      <c r="H2" s="96"/>
      <c r="I2" s="96"/>
      <c r="J2" s="96"/>
      <c r="K2" s="96"/>
      <c r="L2" s="97"/>
      <c r="M2" s="96"/>
      <c r="N2" s="96"/>
      <c r="O2" s="98"/>
      <c r="P2" s="98"/>
      <c r="R2" s="98"/>
      <c r="S2" s="98"/>
      <c r="T2" s="97"/>
      <c r="U2" s="96"/>
      <c r="V2" s="97"/>
      <c r="W2" s="98"/>
      <c r="X2" s="98"/>
      <c r="Y2" s="97"/>
      <c r="Z2" s="97"/>
      <c r="AA2" s="97"/>
      <c r="AB2" s="97"/>
      <c r="AC2" s="96"/>
    </row>
    <row r="3" spans="1:37" s="99" customFormat="1" ht="15" x14ac:dyDescent="0.25">
      <c r="A3" s="96" t="str">
        <f>'Total Firma'!A3</f>
        <v>3000 Bern</v>
      </c>
      <c r="B3" s="96"/>
      <c r="C3" s="96"/>
      <c r="D3" s="96"/>
      <c r="E3" s="96"/>
      <c r="F3" s="96"/>
      <c r="G3" s="96"/>
      <c r="H3" s="96"/>
      <c r="I3" s="96"/>
      <c r="J3" s="96"/>
      <c r="K3" s="96"/>
      <c r="L3" s="100"/>
      <c r="M3" s="96"/>
      <c r="N3" s="96"/>
      <c r="O3" s="98"/>
      <c r="P3" s="98"/>
      <c r="R3" s="98"/>
      <c r="S3" s="98"/>
      <c r="T3" s="100"/>
      <c r="U3" s="96"/>
      <c r="V3" s="101" t="s">
        <v>0</v>
      </c>
      <c r="W3" s="98"/>
      <c r="X3" s="98"/>
      <c r="Y3" s="100">
        <f ca="1">TODAY()</f>
        <v>44338</v>
      </c>
      <c r="Z3" s="100"/>
      <c r="AA3" s="100"/>
      <c r="AB3" s="100"/>
      <c r="AC3" s="96"/>
    </row>
    <row r="4" spans="1:37" s="99" customFormat="1" ht="13.8" x14ac:dyDescent="0.25">
      <c r="I4" s="102"/>
      <c r="J4" s="102"/>
      <c r="K4" s="102"/>
      <c r="L4" s="103"/>
      <c r="N4" s="102"/>
      <c r="O4" s="102"/>
      <c r="P4" s="102"/>
      <c r="Q4" s="104"/>
      <c r="R4" s="102"/>
      <c r="S4" s="102"/>
      <c r="T4" s="103"/>
      <c r="V4" s="103"/>
      <c r="W4" s="102"/>
      <c r="X4" s="102"/>
      <c r="Y4" s="103"/>
      <c r="Z4" s="103"/>
      <c r="AA4" s="103"/>
      <c r="AB4" s="103"/>
    </row>
    <row r="5" spans="1:37" ht="18" x14ac:dyDescent="0.35">
      <c r="A5" s="124">
        <f>'Total Firma'!A10</f>
        <v>44196</v>
      </c>
      <c r="B5" s="124"/>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row>
    <row r="6" spans="1:37" s="26" customFormat="1" ht="5.25" customHeight="1" x14ac:dyDescent="0.2">
      <c r="C6" s="27"/>
      <c r="D6" s="27"/>
      <c r="E6" s="27"/>
      <c r="F6" s="27"/>
      <c r="G6" s="27"/>
      <c r="H6" s="27"/>
      <c r="I6" s="27"/>
      <c r="J6" s="27"/>
      <c r="K6" s="27"/>
      <c r="M6" s="27"/>
      <c r="N6" s="27"/>
      <c r="O6" s="27"/>
      <c r="P6" s="27"/>
      <c r="Q6" s="27"/>
      <c r="R6" s="27"/>
      <c r="U6" s="27"/>
      <c r="AC6" s="27"/>
    </row>
    <row r="7" spans="1:37" s="106" customFormat="1" ht="13.8" x14ac:dyDescent="0.3">
      <c r="A7" s="88" t="s">
        <v>86</v>
      </c>
      <c r="B7" s="88" t="s">
        <v>50</v>
      </c>
      <c r="C7" s="88" t="s">
        <v>49</v>
      </c>
      <c r="D7" s="88" t="s">
        <v>57</v>
      </c>
      <c r="E7" s="88" t="s">
        <v>51</v>
      </c>
      <c r="F7" s="88" t="s">
        <v>52</v>
      </c>
      <c r="G7" s="88" t="s">
        <v>53</v>
      </c>
      <c r="H7" s="125" t="s">
        <v>63</v>
      </c>
      <c r="I7" s="125"/>
      <c r="J7" s="105" t="str">
        <f>H7&amp;"M"</f>
        <v>AHV-LohnM</v>
      </c>
      <c r="K7" s="105" t="str">
        <f>H7&amp;"W"</f>
        <v>AHV-LohnW</v>
      </c>
      <c r="L7" s="105"/>
      <c r="M7" s="125" t="s">
        <v>64</v>
      </c>
      <c r="N7" s="125"/>
      <c r="O7" s="105" t="str">
        <f>M7&amp;"M"</f>
        <v>ALV-LohnM</v>
      </c>
      <c r="P7" s="105" t="str">
        <f>M7&amp;"W"</f>
        <v>ALV-LohnW</v>
      </c>
      <c r="Q7" s="88" t="s">
        <v>78</v>
      </c>
      <c r="R7" s="105" t="str">
        <f>Q7&amp;"M"</f>
        <v>ALV-Z-LohnM</v>
      </c>
      <c r="S7" s="105" t="str">
        <f>Q7&amp;"W"</f>
        <v>ALV-Z-LohnW</v>
      </c>
      <c r="T7" s="105"/>
      <c r="U7" s="125" t="s">
        <v>66</v>
      </c>
      <c r="V7" s="125"/>
      <c r="W7" s="105" t="str">
        <f>U7&amp;"M"</f>
        <v>UVG-LohnM</v>
      </c>
      <c r="X7" s="105" t="str">
        <f>U7&amp;"W"</f>
        <v>UVG-LohnW</v>
      </c>
      <c r="Y7" s="88" t="s">
        <v>67</v>
      </c>
      <c r="Z7" s="105" t="str">
        <f>Y7&amp;"M"</f>
        <v>UVG-Z-LohnM</v>
      </c>
      <c r="AA7" s="105" t="str">
        <f>Y7&amp;"W"</f>
        <v>UVG-Z-LohnW</v>
      </c>
      <c r="AB7" s="105"/>
      <c r="AC7" s="125" t="s">
        <v>77</v>
      </c>
      <c r="AD7" s="125"/>
      <c r="AE7" s="105" t="str">
        <f>AC7&amp;"M"</f>
        <v>KTG-LohnM</v>
      </c>
      <c r="AF7" s="105" t="str">
        <f>AC7&amp;"W"</f>
        <v>KTG-LohnW</v>
      </c>
      <c r="AG7" s="106" t="s">
        <v>89</v>
      </c>
      <c r="AH7" s="106" t="s">
        <v>34</v>
      </c>
      <c r="AI7" s="106" t="s">
        <v>33</v>
      </c>
    </row>
    <row r="8" spans="1:37" s="26" customFormat="1" ht="11.4" x14ac:dyDescent="0.2">
      <c r="A8" s="27" t="str">
        <f ca="1">'ML 01'!$B$12</f>
        <v>ML 01</v>
      </c>
      <c r="B8" s="113">
        <f ca="1">INDIRECT("'"&amp;$A8&amp;"'!C6")</f>
        <v>0</v>
      </c>
      <c r="C8" s="62" t="str">
        <f ca="1">INDIRECT("'"&amp;$A8&amp;"'!M6")</f>
        <v>Hans Musterbeispiel</v>
      </c>
      <c r="D8" s="63">
        <f ca="1">INDIRECT("'"&amp;$A8&amp;"'!C7")</f>
        <v>20557</v>
      </c>
      <c r="E8" s="64" t="str">
        <f ca="1">INDIRECT("'"&amp;$A8&amp;"'!C8")</f>
        <v>M</v>
      </c>
      <c r="I8" s="65">
        <f ca="1">INDIRECT("'"&amp;$A8&amp;"'!O77")</f>
        <v>38799.80000000001</v>
      </c>
      <c r="J8" s="65">
        <f ca="1">IF($E8="M",I8,0)</f>
        <v>38799.80000000001</v>
      </c>
      <c r="K8" s="65">
        <f ca="1">IF($E8="W",I8,0)</f>
        <v>0</v>
      </c>
      <c r="L8" s="65"/>
      <c r="N8" s="65">
        <f ca="1">INDIRECT("'"&amp;$A8&amp;"'!O78")</f>
        <v>16666.599999999999</v>
      </c>
      <c r="O8" s="65">
        <f ca="1">IF($E8="M",N8,0)</f>
        <v>16666.599999999999</v>
      </c>
      <c r="P8" s="65">
        <f ca="1">IF($E8="W",N8,0)</f>
        <v>0</v>
      </c>
      <c r="Q8" s="65">
        <f ca="1">INDIRECT("'"&amp;$A8&amp;"'!O79")</f>
        <v>0</v>
      </c>
      <c r="R8" s="65">
        <f ca="1">IF($E8="M",Q8,0)</f>
        <v>0</v>
      </c>
      <c r="S8" s="65">
        <f ca="1">IF($E8="W",Q8,0)</f>
        <v>0</v>
      </c>
      <c r="T8" s="65"/>
      <c r="V8" s="65">
        <f ca="1">INDIRECT("'"&amp;$A8&amp;"'!O81")</f>
        <v>49999.80000000001</v>
      </c>
      <c r="W8" s="65">
        <f ca="1">IF($E8="M",V8,0)</f>
        <v>49999.80000000001</v>
      </c>
      <c r="X8" s="65">
        <f ca="1">IF($E8="W",V8,0)</f>
        <v>0</v>
      </c>
      <c r="Y8" s="65">
        <f ca="1">INDIRECT("'"&amp;$A8&amp;"'!O82")</f>
        <v>0</v>
      </c>
      <c r="Z8" s="65">
        <f ca="1">IF($E8="M",Y8,0)</f>
        <v>0</v>
      </c>
      <c r="AA8" s="65">
        <f ca="1">IF($E8="W",Y8,0)</f>
        <v>0</v>
      </c>
      <c r="AB8" s="65"/>
      <c r="AD8" s="65">
        <f ca="1">INDIRECT("'"&amp;$A8&amp;"'!O83")</f>
        <v>49999.80000000001</v>
      </c>
      <c r="AE8" s="65">
        <f ca="1">IF($E8="M",AD8,0)</f>
        <v>49999.80000000001</v>
      </c>
      <c r="AF8" s="65">
        <f ca="1">IF($E8="W",AD8,0)</f>
        <v>0</v>
      </c>
      <c r="AG8" s="26">
        <v>1</v>
      </c>
      <c r="AH8" s="65">
        <f ca="1">IF($E8="M",AG8,0)</f>
        <v>1</v>
      </c>
      <c r="AI8" s="65">
        <f ca="1">IF($E8="W",AG8,0)</f>
        <v>0</v>
      </c>
      <c r="AJ8" s="65"/>
      <c r="AK8" s="65"/>
    </row>
    <row r="9" spans="1:37" s="26" customFormat="1" ht="11.4" x14ac:dyDescent="0.2">
      <c r="A9" s="27" t="str">
        <f ca="1">'ML 02'!$B$12</f>
        <v>ML 02</v>
      </c>
      <c r="B9" s="113">
        <f t="shared" ref="B9:B21" ca="1" si="0">INDIRECT("'"&amp;$A9&amp;"'!C6")</f>
        <v>0</v>
      </c>
      <c r="C9" s="62">
        <f t="shared" ref="C9:C21" ca="1" si="1">INDIRECT("'"&amp;$A9&amp;"'!M6")</f>
        <v>0</v>
      </c>
      <c r="D9" s="63">
        <f t="shared" ref="D9:D21" ca="1" si="2">INDIRECT("'"&amp;$A9&amp;"'!C7")</f>
        <v>0</v>
      </c>
      <c r="E9" s="64">
        <f t="shared" ref="E9:E21" ca="1" si="3">INDIRECT("'"&amp;$A9&amp;"'!C8")</f>
        <v>0</v>
      </c>
      <c r="I9" s="65">
        <f t="shared" ref="I9:I20" ca="1" si="4">INDIRECT("'"&amp;$A9&amp;"'!O77")</f>
        <v>0</v>
      </c>
      <c r="J9" s="65">
        <f t="shared" ref="J9:J21" ca="1" si="5">IF($E9="M",I9,0)</f>
        <v>0</v>
      </c>
      <c r="K9" s="65">
        <f t="shared" ref="K9:K21" ca="1" si="6">IF($E9="W",I9,0)</f>
        <v>0</v>
      </c>
      <c r="L9" s="65"/>
      <c r="N9" s="65">
        <f t="shared" ref="N9:N21" ca="1" si="7">INDIRECT("'"&amp;$A9&amp;"'!O78")</f>
        <v>0</v>
      </c>
      <c r="O9" s="65">
        <f t="shared" ref="O9:O21" ca="1" si="8">IF($E9="M",N9,0)</f>
        <v>0</v>
      </c>
      <c r="P9" s="65">
        <f t="shared" ref="P9:P21" ca="1" si="9">IF($E9="W",N9,0)</f>
        <v>0</v>
      </c>
      <c r="Q9" s="65">
        <f t="shared" ref="Q9:Q21" ca="1" si="10">INDIRECT("'"&amp;$A9&amp;"'!O79")</f>
        <v>0</v>
      </c>
      <c r="R9" s="65">
        <f t="shared" ref="R9:R21" ca="1" si="11">IF($E9="M",Q9,0)</f>
        <v>0</v>
      </c>
      <c r="S9" s="65">
        <f t="shared" ref="S9:S21" ca="1" si="12">IF($E9="W",Q9,0)</f>
        <v>0</v>
      </c>
      <c r="T9" s="65"/>
      <c r="V9" s="65">
        <f t="shared" ref="V9:V21" ca="1" si="13">INDIRECT("'"&amp;$A9&amp;"'!O81")</f>
        <v>0</v>
      </c>
      <c r="W9" s="65">
        <f t="shared" ref="W9:W21" ca="1" si="14">IF($E9="M",V9,0)</f>
        <v>0</v>
      </c>
      <c r="X9" s="65">
        <f t="shared" ref="X9:X21" ca="1" si="15">IF($E9="W",V9,0)</f>
        <v>0</v>
      </c>
      <c r="Y9" s="65">
        <f t="shared" ref="Y9:Y21" ca="1" si="16">INDIRECT("'"&amp;$A9&amp;"'!O82")</f>
        <v>0</v>
      </c>
      <c r="Z9" s="65">
        <f t="shared" ref="Z9:Z21" ca="1" si="17">IF($E9="M",Y9,0)</f>
        <v>0</v>
      </c>
      <c r="AA9" s="65">
        <f t="shared" ref="AA9:AA21" ca="1" si="18">IF($E9="W",Y9,0)</f>
        <v>0</v>
      </c>
      <c r="AB9" s="65"/>
      <c r="AD9" s="65">
        <f t="shared" ref="AD9:AD21" ca="1" si="19">INDIRECT("'"&amp;$A9&amp;"'!O83")</f>
        <v>0</v>
      </c>
      <c r="AE9" s="65">
        <f t="shared" ref="AE9:AE21" ca="1" si="20">IF($E9="M",AD9,0)</f>
        <v>0</v>
      </c>
      <c r="AF9" s="65">
        <f t="shared" ref="AF9:AF21" ca="1" si="21">IF($E9="W",AD9,0)</f>
        <v>0</v>
      </c>
      <c r="AG9" s="26">
        <v>1</v>
      </c>
      <c r="AH9" s="65">
        <f t="shared" ref="AH9:AH21" ca="1" si="22">IF($E9="M",AG9,0)</f>
        <v>0</v>
      </c>
      <c r="AI9" s="65">
        <f t="shared" ref="AI9:AI21" ca="1" si="23">IF($E9="W",AG9,0)</f>
        <v>0</v>
      </c>
    </row>
    <row r="10" spans="1:37" x14ac:dyDescent="0.2">
      <c r="A10" s="27" t="str">
        <f ca="1">'ML 03'!$B$12</f>
        <v>ML 03</v>
      </c>
      <c r="B10" s="113">
        <f t="shared" ca="1" si="0"/>
        <v>0</v>
      </c>
      <c r="C10" s="62">
        <f t="shared" ca="1" si="1"/>
        <v>0</v>
      </c>
      <c r="D10" s="63">
        <f t="shared" ca="1" si="2"/>
        <v>0</v>
      </c>
      <c r="E10" s="64">
        <f t="shared" ca="1" si="3"/>
        <v>0</v>
      </c>
      <c r="I10" s="65">
        <f t="shared" ca="1" si="4"/>
        <v>0</v>
      </c>
      <c r="J10" s="65">
        <f t="shared" ca="1" si="5"/>
        <v>0</v>
      </c>
      <c r="K10" s="65">
        <f t="shared" ca="1" si="6"/>
        <v>0</v>
      </c>
      <c r="L10" s="65"/>
      <c r="N10" s="65">
        <f t="shared" ca="1" si="7"/>
        <v>0</v>
      </c>
      <c r="O10" s="65">
        <f t="shared" ca="1" si="8"/>
        <v>0</v>
      </c>
      <c r="P10" s="65">
        <f t="shared" ca="1" si="9"/>
        <v>0</v>
      </c>
      <c r="Q10" s="65">
        <f t="shared" ca="1" si="10"/>
        <v>0</v>
      </c>
      <c r="R10" s="65">
        <f t="shared" ca="1" si="11"/>
        <v>0</v>
      </c>
      <c r="S10" s="65">
        <f t="shared" ca="1" si="12"/>
        <v>0</v>
      </c>
      <c r="T10" s="65"/>
      <c r="V10" s="65">
        <f t="shared" ca="1" si="13"/>
        <v>0</v>
      </c>
      <c r="W10" s="65">
        <f t="shared" ca="1" si="14"/>
        <v>0</v>
      </c>
      <c r="X10" s="65">
        <f t="shared" ca="1" si="15"/>
        <v>0</v>
      </c>
      <c r="Y10" s="65">
        <f t="shared" ca="1" si="16"/>
        <v>0</v>
      </c>
      <c r="Z10" s="65">
        <f t="shared" ca="1" si="17"/>
        <v>0</v>
      </c>
      <c r="AA10" s="65">
        <f t="shared" ca="1" si="18"/>
        <v>0</v>
      </c>
      <c r="AB10" s="65"/>
      <c r="AD10" s="65">
        <f t="shared" ca="1" si="19"/>
        <v>0</v>
      </c>
      <c r="AE10" s="65">
        <f t="shared" ca="1" si="20"/>
        <v>0</v>
      </c>
      <c r="AF10" s="65">
        <f t="shared" ca="1" si="21"/>
        <v>0</v>
      </c>
      <c r="AG10" s="95">
        <v>1</v>
      </c>
      <c r="AH10" s="65">
        <f t="shared" ca="1" si="22"/>
        <v>0</v>
      </c>
      <c r="AI10" s="65">
        <f t="shared" ca="1" si="23"/>
        <v>0</v>
      </c>
    </row>
    <row r="11" spans="1:37" x14ac:dyDescent="0.2">
      <c r="A11" s="27" t="str">
        <f ca="1">'ML 04'!$B$12</f>
        <v>ML 04</v>
      </c>
      <c r="B11" s="113">
        <f t="shared" ca="1" si="0"/>
        <v>0</v>
      </c>
      <c r="C11" s="62">
        <f t="shared" ca="1" si="1"/>
        <v>0</v>
      </c>
      <c r="D11" s="63">
        <f t="shared" ca="1" si="2"/>
        <v>0</v>
      </c>
      <c r="E11" s="64">
        <f t="shared" ca="1" si="3"/>
        <v>0</v>
      </c>
      <c r="I11" s="65">
        <f t="shared" ca="1" si="4"/>
        <v>0</v>
      </c>
      <c r="J11" s="65">
        <f t="shared" ca="1" si="5"/>
        <v>0</v>
      </c>
      <c r="K11" s="65">
        <f t="shared" ca="1" si="6"/>
        <v>0</v>
      </c>
      <c r="L11" s="65"/>
      <c r="N11" s="65">
        <f t="shared" ca="1" si="7"/>
        <v>0</v>
      </c>
      <c r="O11" s="65">
        <f t="shared" ca="1" si="8"/>
        <v>0</v>
      </c>
      <c r="P11" s="65">
        <f t="shared" ca="1" si="9"/>
        <v>0</v>
      </c>
      <c r="Q11" s="65">
        <f t="shared" ca="1" si="10"/>
        <v>0</v>
      </c>
      <c r="R11" s="65">
        <f t="shared" ca="1" si="11"/>
        <v>0</v>
      </c>
      <c r="S11" s="65">
        <f t="shared" ca="1" si="12"/>
        <v>0</v>
      </c>
      <c r="T11" s="65"/>
      <c r="V11" s="65">
        <f t="shared" ca="1" si="13"/>
        <v>0</v>
      </c>
      <c r="W11" s="65">
        <f t="shared" ca="1" si="14"/>
        <v>0</v>
      </c>
      <c r="X11" s="65">
        <f t="shared" ca="1" si="15"/>
        <v>0</v>
      </c>
      <c r="Y11" s="65">
        <f t="shared" ca="1" si="16"/>
        <v>0</v>
      </c>
      <c r="Z11" s="65">
        <f t="shared" ca="1" si="17"/>
        <v>0</v>
      </c>
      <c r="AA11" s="65">
        <f t="shared" ca="1" si="18"/>
        <v>0</v>
      </c>
      <c r="AB11" s="65"/>
      <c r="AD11" s="65">
        <f t="shared" ca="1" si="19"/>
        <v>0</v>
      </c>
      <c r="AE11" s="65">
        <f t="shared" ca="1" si="20"/>
        <v>0</v>
      </c>
      <c r="AF11" s="65">
        <f t="shared" ca="1" si="21"/>
        <v>0</v>
      </c>
      <c r="AG11" s="95">
        <v>1</v>
      </c>
      <c r="AH11" s="65">
        <f t="shared" ca="1" si="22"/>
        <v>0</v>
      </c>
      <c r="AI11" s="65">
        <f t="shared" ca="1" si="23"/>
        <v>0</v>
      </c>
    </row>
    <row r="12" spans="1:37" x14ac:dyDescent="0.2">
      <c r="A12" s="27" t="str">
        <f ca="1">'ML 05'!$B$12</f>
        <v>ML 05</v>
      </c>
      <c r="B12" s="113">
        <f t="shared" ca="1" si="0"/>
        <v>0</v>
      </c>
      <c r="C12" s="62">
        <f t="shared" ca="1" si="1"/>
        <v>0</v>
      </c>
      <c r="D12" s="63">
        <f t="shared" ca="1" si="2"/>
        <v>0</v>
      </c>
      <c r="E12" s="64">
        <f t="shared" ca="1" si="3"/>
        <v>0</v>
      </c>
      <c r="I12" s="65">
        <f t="shared" ca="1" si="4"/>
        <v>0</v>
      </c>
      <c r="J12" s="65">
        <f t="shared" ca="1" si="5"/>
        <v>0</v>
      </c>
      <c r="K12" s="65">
        <f t="shared" ca="1" si="6"/>
        <v>0</v>
      </c>
      <c r="L12" s="65"/>
      <c r="N12" s="65">
        <f t="shared" ca="1" si="7"/>
        <v>0</v>
      </c>
      <c r="O12" s="65">
        <f t="shared" ca="1" si="8"/>
        <v>0</v>
      </c>
      <c r="P12" s="65">
        <f t="shared" ca="1" si="9"/>
        <v>0</v>
      </c>
      <c r="Q12" s="65">
        <f t="shared" ca="1" si="10"/>
        <v>0</v>
      </c>
      <c r="R12" s="65">
        <f t="shared" ca="1" si="11"/>
        <v>0</v>
      </c>
      <c r="S12" s="65">
        <f t="shared" ca="1" si="12"/>
        <v>0</v>
      </c>
      <c r="T12" s="65"/>
      <c r="V12" s="65">
        <f t="shared" ca="1" si="13"/>
        <v>0</v>
      </c>
      <c r="W12" s="65">
        <f t="shared" ca="1" si="14"/>
        <v>0</v>
      </c>
      <c r="X12" s="65">
        <f t="shared" ca="1" si="15"/>
        <v>0</v>
      </c>
      <c r="Y12" s="65">
        <f t="shared" ca="1" si="16"/>
        <v>0</v>
      </c>
      <c r="Z12" s="65">
        <f t="shared" ca="1" si="17"/>
        <v>0</v>
      </c>
      <c r="AA12" s="65">
        <f t="shared" ca="1" si="18"/>
        <v>0</v>
      </c>
      <c r="AB12" s="65"/>
      <c r="AD12" s="65">
        <f t="shared" ca="1" si="19"/>
        <v>0</v>
      </c>
      <c r="AE12" s="65">
        <f t="shared" ca="1" si="20"/>
        <v>0</v>
      </c>
      <c r="AF12" s="65">
        <f t="shared" ca="1" si="21"/>
        <v>0</v>
      </c>
      <c r="AG12" s="95">
        <v>1</v>
      </c>
      <c r="AH12" s="65">
        <f t="shared" ca="1" si="22"/>
        <v>0</v>
      </c>
      <c r="AI12" s="65">
        <f t="shared" ca="1" si="23"/>
        <v>0</v>
      </c>
    </row>
    <row r="13" spans="1:37" x14ac:dyDescent="0.2">
      <c r="A13" s="27" t="str">
        <f ca="1">'ML 06'!$B$12</f>
        <v>ML 06</v>
      </c>
      <c r="B13" s="113">
        <f t="shared" ca="1" si="0"/>
        <v>0</v>
      </c>
      <c r="C13" s="62">
        <f t="shared" ca="1" si="1"/>
        <v>0</v>
      </c>
      <c r="D13" s="63">
        <f t="shared" ca="1" si="2"/>
        <v>0</v>
      </c>
      <c r="E13" s="64">
        <f t="shared" ca="1" si="3"/>
        <v>0</v>
      </c>
      <c r="I13" s="65">
        <f t="shared" ca="1" si="4"/>
        <v>0</v>
      </c>
      <c r="J13" s="65">
        <f t="shared" ca="1" si="5"/>
        <v>0</v>
      </c>
      <c r="K13" s="65">
        <f t="shared" ca="1" si="6"/>
        <v>0</v>
      </c>
      <c r="L13" s="65"/>
      <c r="N13" s="65">
        <f t="shared" ca="1" si="7"/>
        <v>0</v>
      </c>
      <c r="O13" s="65">
        <f t="shared" ca="1" si="8"/>
        <v>0</v>
      </c>
      <c r="P13" s="65">
        <f t="shared" ca="1" si="9"/>
        <v>0</v>
      </c>
      <c r="Q13" s="65">
        <f t="shared" ca="1" si="10"/>
        <v>0</v>
      </c>
      <c r="R13" s="65">
        <f t="shared" ca="1" si="11"/>
        <v>0</v>
      </c>
      <c r="S13" s="65">
        <f t="shared" ca="1" si="12"/>
        <v>0</v>
      </c>
      <c r="T13" s="65"/>
      <c r="V13" s="65">
        <f t="shared" ca="1" si="13"/>
        <v>0</v>
      </c>
      <c r="W13" s="65">
        <f t="shared" ca="1" si="14"/>
        <v>0</v>
      </c>
      <c r="X13" s="65">
        <f t="shared" ca="1" si="15"/>
        <v>0</v>
      </c>
      <c r="Y13" s="65">
        <f t="shared" ca="1" si="16"/>
        <v>0</v>
      </c>
      <c r="Z13" s="65">
        <f t="shared" ca="1" si="17"/>
        <v>0</v>
      </c>
      <c r="AA13" s="65">
        <f t="shared" ca="1" si="18"/>
        <v>0</v>
      </c>
      <c r="AB13" s="65"/>
      <c r="AD13" s="65">
        <f t="shared" ca="1" si="19"/>
        <v>0</v>
      </c>
      <c r="AE13" s="65">
        <f t="shared" ca="1" si="20"/>
        <v>0</v>
      </c>
      <c r="AF13" s="65">
        <f t="shared" ca="1" si="21"/>
        <v>0</v>
      </c>
      <c r="AG13" s="95">
        <v>1</v>
      </c>
      <c r="AH13" s="65">
        <f t="shared" ca="1" si="22"/>
        <v>0</v>
      </c>
      <c r="AI13" s="65">
        <f t="shared" ca="1" si="23"/>
        <v>0</v>
      </c>
    </row>
    <row r="14" spans="1:37" x14ac:dyDescent="0.2">
      <c r="A14" s="27" t="str">
        <f ca="1">'ML 07'!$B$12</f>
        <v>ML 07</v>
      </c>
      <c r="B14" s="113">
        <f t="shared" ca="1" si="0"/>
        <v>0</v>
      </c>
      <c r="C14" s="62">
        <f t="shared" ca="1" si="1"/>
        <v>0</v>
      </c>
      <c r="D14" s="63">
        <f t="shared" ca="1" si="2"/>
        <v>0</v>
      </c>
      <c r="E14" s="64">
        <f t="shared" ca="1" si="3"/>
        <v>0</v>
      </c>
      <c r="I14" s="65">
        <f t="shared" ca="1" si="4"/>
        <v>0</v>
      </c>
      <c r="J14" s="65">
        <f t="shared" ca="1" si="5"/>
        <v>0</v>
      </c>
      <c r="K14" s="65">
        <f t="shared" ca="1" si="6"/>
        <v>0</v>
      </c>
      <c r="L14" s="65"/>
      <c r="N14" s="65">
        <f t="shared" ca="1" si="7"/>
        <v>0</v>
      </c>
      <c r="O14" s="65">
        <f t="shared" ca="1" si="8"/>
        <v>0</v>
      </c>
      <c r="P14" s="65">
        <f t="shared" ca="1" si="9"/>
        <v>0</v>
      </c>
      <c r="Q14" s="65">
        <f t="shared" ca="1" si="10"/>
        <v>0</v>
      </c>
      <c r="R14" s="65">
        <f t="shared" ca="1" si="11"/>
        <v>0</v>
      </c>
      <c r="S14" s="65">
        <f t="shared" ca="1" si="12"/>
        <v>0</v>
      </c>
      <c r="T14" s="65"/>
      <c r="V14" s="65">
        <f t="shared" ca="1" si="13"/>
        <v>0</v>
      </c>
      <c r="W14" s="65">
        <f t="shared" ca="1" si="14"/>
        <v>0</v>
      </c>
      <c r="X14" s="65">
        <f t="shared" ca="1" si="15"/>
        <v>0</v>
      </c>
      <c r="Y14" s="65">
        <f t="shared" ca="1" si="16"/>
        <v>0</v>
      </c>
      <c r="Z14" s="65">
        <f t="shared" ca="1" si="17"/>
        <v>0</v>
      </c>
      <c r="AA14" s="65">
        <f t="shared" ca="1" si="18"/>
        <v>0</v>
      </c>
      <c r="AB14" s="65"/>
      <c r="AD14" s="65">
        <f t="shared" ca="1" si="19"/>
        <v>0</v>
      </c>
      <c r="AE14" s="65">
        <f t="shared" ca="1" si="20"/>
        <v>0</v>
      </c>
      <c r="AF14" s="65">
        <f t="shared" ca="1" si="21"/>
        <v>0</v>
      </c>
      <c r="AG14" s="95">
        <v>1</v>
      </c>
      <c r="AH14" s="65">
        <f t="shared" ca="1" si="22"/>
        <v>0</v>
      </c>
      <c r="AI14" s="65">
        <f t="shared" ca="1" si="23"/>
        <v>0</v>
      </c>
    </row>
    <row r="15" spans="1:37" x14ac:dyDescent="0.2">
      <c r="A15" s="27" t="str">
        <f ca="1">'ML 08'!$B$12</f>
        <v>ML 08</v>
      </c>
      <c r="B15" s="113">
        <f t="shared" ca="1" si="0"/>
        <v>0</v>
      </c>
      <c r="C15" s="62">
        <f t="shared" ca="1" si="1"/>
        <v>0</v>
      </c>
      <c r="D15" s="63">
        <f t="shared" ca="1" si="2"/>
        <v>0</v>
      </c>
      <c r="E15" s="64">
        <f t="shared" ca="1" si="3"/>
        <v>0</v>
      </c>
      <c r="I15" s="65">
        <f t="shared" ca="1" si="4"/>
        <v>0</v>
      </c>
      <c r="J15" s="65">
        <f t="shared" ca="1" si="5"/>
        <v>0</v>
      </c>
      <c r="K15" s="65">
        <f t="shared" ca="1" si="6"/>
        <v>0</v>
      </c>
      <c r="L15" s="65"/>
      <c r="N15" s="65">
        <f t="shared" ca="1" si="7"/>
        <v>0</v>
      </c>
      <c r="O15" s="65">
        <f t="shared" ca="1" si="8"/>
        <v>0</v>
      </c>
      <c r="P15" s="65">
        <f t="shared" ca="1" si="9"/>
        <v>0</v>
      </c>
      <c r="Q15" s="65">
        <f t="shared" ca="1" si="10"/>
        <v>0</v>
      </c>
      <c r="R15" s="65">
        <f t="shared" ca="1" si="11"/>
        <v>0</v>
      </c>
      <c r="S15" s="65">
        <f t="shared" ca="1" si="12"/>
        <v>0</v>
      </c>
      <c r="T15" s="65"/>
      <c r="V15" s="65">
        <f t="shared" ca="1" si="13"/>
        <v>0</v>
      </c>
      <c r="W15" s="65">
        <f t="shared" ca="1" si="14"/>
        <v>0</v>
      </c>
      <c r="X15" s="65">
        <f t="shared" ca="1" si="15"/>
        <v>0</v>
      </c>
      <c r="Y15" s="65">
        <f t="shared" ca="1" si="16"/>
        <v>0</v>
      </c>
      <c r="Z15" s="65">
        <f t="shared" ca="1" si="17"/>
        <v>0</v>
      </c>
      <c r="AA15" s="65">
        <f t="shared" ca="1" si="18"/>
        <v>0</v>
      </c>
      <c r="AB15" s="65"/>
      <c r="AD15" s="65">
        <f t="shared" ca="1" si="19"/>
        <v>0</v>
      </c>
      <c r="AE15" s="65">
        <f t="shared" ca="1" si="20"/>
        <v>0</v>
      </c>
      <c r="AF15" s="65">
        <f t="shared" ca="1" si="21"/>
        <v>0</v>
      </c>
      <c r="AG15" s="95">
        <v>1</v>
      </c>
      <c r="AH15" s="65">
        <f t="shared" ca="1" si="22"/>
        <v>0</v>
      </c>
      <c r="AI15" s="65">
        <f t="shared" ca="1" si="23"/>
        <v>0</v>
      </c>
    </row>
    <row r="16" spans="1:37" x14ac:dyDescent="0.2">
      <c r="A16" s="27" t="str">
        <f ca="1">'ML 09'!$B$12</f>
        <v>ML 09</v>
      </c>
      <c r="B16" s="113">
        <f t="shared" ca="1" si="0"/>
        <v>0</v>
      </c>
      <c r="C16" s="62">
        <f t="shared" ca="1" si="1"/>
        <v>0</v>
      </c>
      <c r="D16" s="63">
        <f t="shared" ca="1" si="2"/>
        <v>0</v>
      </c>
      <c r="E16" s="64">
        <f t="shared" ca="1" si="3"/>
        <v>0</v>
      </c>
      <c r="I16" s="65">
        <f t="shared" ca="1" si="4"/>
        <v>0</v>
      </c>
      <c r="J16" s="65">
        <f t="shared" ca="1" si="5"/>
        <v>0</v>
      </c>
      <c r="K16" s="65">
        <f t="shared" ca="1" si="6"/>
        <v>0</v>
      </c>
      <c r="L16" s="65"/>
      <c r="N16" s="65">
        <f t="shared" ca="1" si="7"/>
        <v>0</v>
      </c>
      <c r="O16" s="65">
        <f t="shared" ca="1" si="8"/>
        <v>0</v>
      </c>
      <c r="P16" s="65">
        <f t="shared" ca="1" si="9"/>
        <v>0</v>
      </c>
      <c r="Q16" s="65">
        <f t="shared" ca="1" si="10"/>
        <v>0</v>
      </c>
      <c r="R16" s="65">
        <f t="shared" ca="1" si="11"/>
        <v>0</v>
      </c>
      <c r="S16" s="65">
        <f t="shared" ca="1" si="12"/>
        <v>0</v>
      </c>
      <c r="T16" s="65"/>
      <c r="V16" s="65">
        <f t="shared" ca="1" si="13"/>
        <v>0</v>
      </c>
      <c r="W16" s="65">
        <f t="shared" ca="1" si="14"/>
        <v>0</v>
      </c>
      <c r="X16" s="65">
        <f t="shared" ca="1" si="15"/>
        <v>0</v>
      </c>
      <c r="Y16" s="65">
        <f t="shared" ca="1" si="16"/>
        <v>0</v>
      </c>
      <c r="Z16" s="65">
        <f t="shared" ca="1" si="17"/>
        <v>0</v>
      </c>
      <c r="AA16" s="65">
        <f t="shared" ca="1" si="18"/>
        <v>0</v>
      </c>
      <c r="AB16" s="65"/>
      <c r="AD16" s="65">
        <f t="shared" ca="1" si="19"/>
        <v>0</v>
      </c>
      <c r="AE16" s="65">
        <f t="shared" ca="1" si="20"/>
        <v>0</v>
      </c>
      <c r="AF16" s="65">
        <f t="shared" ca="1" si="21"/>
        <v>0</v>
      </c>
      <c r="AG16" s="95">
        <v>1</v>
      </c>
      <c r="AH16" s="65">
        <f t="shared" ca="1" si="22"/>
        <v>0</v>
      </c>
      <c r="AI16" s="65">
        <f t="shared" ca="1" si="23"/>
        <v>0</v>
      </c>
    </row>
    <row r="17" spans="1:35" x14ac:dyDescent="0.2">
      <c r="A17" s="27" t="str">
        <f ca="1">'ML 10'!$B$12</f>
        <v>ML 10</v>
      </c>
      <c r="B17" s="113">
        <f t="shared" ca="1" si="0"/>
        <v>0</v>
      </c>
      <c r="C17" s="62">
        <f t="shared" ca="1" si="1"/>
        <v>0</v>
      </c>
      <c r="D17" s="63">
        <f t="shared" ca="1" si="2"/>
        <v>0</v>
      </c>
      <c r="E17" s="64">
        <f t="shared" ca="1" si="3"/>
        <v>0</v>
      </c>
      <c r="I17" s="65">
        <f t="shared" ca="1" si="4"/>
        <v>0</v>
      </c>
      <c r="J17" s="65">
        <f t="shared" ca="1" si="5"/>
        <v>0</v>
      </c>
      <c r="K17" s="65">
        <f t="shared" ca="1" si="6"/>
        <v>0</v>
      </c>
      <c r="L17" s="65"/>
      <c r="N17" s="65">
        <f t="shared" ca="1" si="7"/>
        <v>0</v>
      </c>
      <c r="O17" s="65">
        <f t="shared" ca="1" si="8"/>
        <v>0</v>
      </c>
      <c r="P17" s="65">
        <f t="shared" ca="1" si="9"/>
        <v>0</v>
      </c>
      <c r="Q17" s="65">
        <f t="shared" ca="1" si="10"/>
        <v>0</v>
      </c>
      <c r="R17" s="65">
        <f t="shared" ca="1" si="11"/>
        <v>0</v>
      </c>
      <c r="S17" s="65">
        <f t="shared" ca="1" si="12"/>
        <v>0</v>
      </c>
      <c r="T17" s="65"/>
      <c r="V17" s="65">
        <f t="shared" ca="1" si="13"/>
        <v>0</v>
      </c>
      <c r="W17" s="65">
        <f t="shared" ca="1" si="14"/>
        <v>0</v>
      </c>
      <c r="X17" s="65">
        <f t="shared" ca="1" si="15"/>
        <v>0</v>
      </c>
      <c r="Y17" s="65">
        <f t="shared" ca="1" si="16"/>
        <v>0</v>
      </c>
      <c r="Z17" s="65">
        <f t="shared" ca="1" si="17"/>
        <v>0</v>
      </c>
      <c r="AA17" s="65">
        <f t="shared" ca="1" si="18"/>
        <v>0</v>
      </c>
      <c r="AB17" s="65"/>
      <c r="AD17" s="65">
        <f t="shared" ca="1" si="19"/>
        <v>0</v>
      </c>
      <c r="AE17" s="65">
        <f t="shared" ca="1" si="20"/>
        <v>0</v>
      </c>
      <c r="AF17" s="65">
        <f t="shared" ca="1" si="21"/>
        <v>0</v>
      </c>
      <c r="AG17" s="95">
        <v>1</v>
      </c>
      <c r="AH17" s="65">
        <f t="shared" ca="1" si="22"/>
        <v>0</v>
      </c>
      <c r="AI17" s="65">
        <f t="shared" ca="1" si="23"/>
        <v>0</v>
      </c>
    </row>
    <row r="18" spans="1:35" x14ac:dyDescent="0.2">
      <c r="A18" s="27" t="str">
        <f ca="1">'SL 11'!$B$12</f>
        <v>SL 11</v>
      </c>
      <c r="B18" s="113">
        <f t="shared" ca="1" si="0"/>
        <v>0</v>
      </c>
      <c r="C18" s="62">
        <f t="shared" ca="1" si="1"/>
        <v>0</v>
      </c>
      <c r="D18" s="63">
        <f t="shared" ca="1" si="2"/>
        <v>0</v>
      </c>
      <c r="E18" s="64">
        <f t="shared" ca="1" si="3"/>
        <v>0</v>
      </c>
      <c r="I18" s="65">
        <f t="shared" ca="1" si="4"/>
        <v>0</v>
      </c>
      <c r="J18" s="65">
        <f t="shared" ca="1" si="5"/>
        <v>0</v>
      </c>
      <c r="K18" s="65">
        <f t="shared" ca="1" si="6"/>
        <v>0</v>
      </c>
      <c r="L18" s="65"/>
      <c r="N18" s="65">
        <f t="shared" ca="1" si="7"/>
        <v>0</v>
      </c>
      <c r="O18" s="65">
        <f t="shared" ca="1" si="8"/>
        <v>0</v>
      </c>
      <c r="P18" s="65">
        <f t="shared" ca="1" si="9"/>
        <v>0</v>
      </c>
      <c r="Q18" s="65">
        <f t="shared" ca="1" si="10"/>
        <v>0</v>
      </c>
      <c r="R18" s="65">
        <f t="shared" ca="1" si="11"/>
        <v>0</v>
      </c>
      <c r="S18" s="65">
        <f t="shared" ca="1" si="12"/>
        <v>0</v>
      </c>
      <c r="T18" s="65"/>
      <c r="V18" s="65">
        <f t="shared" ca="1" si="13"/>
        <v>0</v>
      </c>
      <c r="W18" s="65">
        <f t="shared" ca="1" si="14"/>
        <v>0</v>
      </c>
      <c r="X18" s="65">
        <f t="shared" ca="1" si="15"/>
        <v>0</v>
      </c>
      <c r="Y18" s="65">
        <f t="shared" ca="1" si="16"/>
        <v>0</v>
      </c>
      <c r="Z18" s="65">
        <f t="shared" ca="1" si="17"/>
        <v>0</v>
      </c>
      <c r="AA18" s="65">
        <f t="shared" ca="1" si="18"/>
        <v>0</v>
      </c>
      <c r="AB18" s="65"/>
      <c r="AD18" s="65">
        <f t="shared" ca="1" si="19"/>
        <v>0</v>
      </c>
      <c r="AE18" s="65">
        <f t="shared" ca="1" si="20"/>
        <v>0</v>
      </c>
      <c r="AF18" s="65">
        <f t="shared" ca="1" si="21"/>
        <v>0</v>
      </c>
      <c r="AG18" s="95">
        <v>1</v>
      </c>
      <c r="AH18" s="65">
        <f t="shared" ca="1" si="22"/>
        <v>0</v>
      </c>
      <c r="AI18" s="65">
        <f t="shared" ca="1" si="23"/>
        <v>0</v>
      </c>
    </row>
    <row r="19" spans="1:35" x14ac:dyDescent="0.2">
      <c r="A19" s="27" t="str">
        <f ca="1">'SL 12'!$B$12</f>
        <v>SL 12</v>
      </c>
      <c r="B19" s="113">
        <f t="shared" ca="1" si="0"/>
        <v>0</v>
      </c>
      <c r="C19" s="62">
        <f t="shared" ca="1" si="1"/>
        <v>0</v>
      </c>
      <c r="D19" s="63">
        <f t="shared" ca="1" si="2"/>
        <v>0</v>
      </c>
      <c r="E19" s="64">
        <f t="shared" ca="1" si="3"/>
        <v>0</v>
      </c>
      <c r="I19" s="65">
        <f t="shared" ca="1" si="4"/>
        <v>0</v>
      </c>
      <c r="J19" s="65">
        <f t="shared" ca="1" si="5"/>
        <v>0</v>
      </c>
      <c r="K19" s="65">
        <f t="shared" ca="1" si="6"/>
        <v>0</v>
      </c>
      <c r="L19" s="65"/>
      <c r="N19" s="65">
        <f t="shared" ca="1" si="7"/>
        <v>0</v>
      </c>
      <c r="O19" s="65">
        <f t="shared" ca="1" si="8"/>
        <v>0</v>
      </c>
      <c r="P19" s="65">
        <f t="shared" ca="1" si="9"/>
        <v>0</v>
      </c>
      <c r="Q19" s="65">
        <f t="shared" ca="1" si="10"/>
        <v>0</v>
      </c>
      <c r="R19" s="65">
        <f t="shared" ca="1" si="11"/>
        <v>0</v>
      </c>
      <c r="S19" s="65">
        <f t="shared" ca="1" si="12"/>
        <v>0</v>
      </c>
      <c r="T19" s="65"/>
      <c r="V19" s="65">
        <f t="shared" ca="1" si="13"/>
        <v>0</v>
      </c>
      <c r="W19" s="65">
        <f t="shared" ca="1" si="14"/>
        <v>0</v>
      </c>
      <c r="X19" s="65">
        <f t="shared" ca="1" si="15"/>
        <v>0</v>
      </c>
      <c r="Y19" s="65">
        <f t="shared" ca="1" si="16"/>
        <v>0</v>
      </c>
      <c r="Z19" s="65">
        <f t="shared" ca="1" si="17"/>
        <v>0</v>
      </c>
      <c r="AA19" s="65">
        <f t="shared" ca="1" si="18"/>
        <v>0</v>
      </c>
      <c r="AB19" s="65"/>
      <c r="AD19" s="65">
        <f t="shared" ca="1" si="19"/>
        <v>0</v>
      </c>
      <c r="AE19" s="65">
        <f t="shared" ca="1" si="20"/>
        <v>0</v>
      </c>
      <c r="AF19" s="65">
        <f t="shared" ca="1" si="21"/>
        <v>0</v>
      </c>
      <c r="AG19" s="95">
        <v>1</v>
      </c>
      <c r="AH19" s="65">
        <f t="shared" ca="1" si="22"/>
        <v>0</v>
      </c>
      <c r="AI19" s="65">
        <f t="shared" ca="1" si="23"/>
        <v>0</v>
      </c>
    </row>
    <row r="20" spans="1:35" x14ac:dyDescent="0.2">
      <c r="A20" s="27" t="str">
        <f ca="1">'SL 13'!$B$12</f>
        <v>SL 13</v>
      </c>
      <c r="B20" s="113">
        <f t="shared" ca="1" si="0"/>
        <v>0</v>
      </c>
      <c r="C20" s="62">
        <f t="shared" ca="1" si="1"/>
        <v>0</v>
      </c>
      <c r="D20" s="63">
        <f t="shared" ca="1" si="2"/>
        <v>0</v>
      </c>
      <c r="E20" s="64">
        <f t="shared" ca="1" si="3"/>
        <v>0</v>
      </c>
      <c r="I20" s="65">
        <f t="shared" ca="1" si="4"/>
        <v>0</v>
      </c>
      <c r="J20" s="65">
        <f t="shared" ca="1" si="5"/>
        <v>0</v>
      </c>
      <c r="K20" s="65">
        <f t="shared" ca="1" si="6"/>
        <v>0</v>
      </c>
      <c r="L20" s="65"/>
      <c r="N20" s="65">
        <f t="shared" ca="1" si="7"/>
        <v>0</v>
      </c>
      <c r="O20" s="65">
        <f t="shared" ca="1" si="8"/>
        <v>0</v>
      </c>
      <c r="P20" s="65">
        <f t="shared" ca="1" si="9"/>
        <v>0</v>
      </c>
      <c r="Q20" s="65">
        <f t="shared" ca="1" si="10"/>
        <v>0</v>
      </c>
      <c r="R20" s="65">
        <f t="shared" ca="1" si="11"/>
        <v>0</v>
      </c>
      <c r="S20" s="65">
        <f t="shared" ca="1" si="12"/>
        <v>0</v>
      </c>
      <c r="T20" s="65"/>
      <c r="V20" s="65">
        <f t="shared" ca="1" si="13"/>
        <v>0</v>
      </c>
      <c r="W20" s="65">
        <f t="shared" ca="1" si="14"/>
        <v>0</v>
      </c>
      <c r="X20" s="65">
        <f t="shared" ca="1" si="15"/>
        <v>0</v>
      </c>
      <c r="Y20" s="65">
        <f t="shared" ca="1" si="16"/>
        <v>0</v>
      </c>
      <c r="Z20" s="65">
        <f t="shared" ca="1" si="17"/>
        <v>0</v>
      </c>
      <c r="AA20" s="65">
        <f t="shared" ca="1" si="18"/>
        <v>0</v>
      </c>
      <c r="AB20" s="65"/>
      <c r="AD20" s="65">
        <f t="shared" ca="1" si="19"/>
        <v>0</v>
      </c>
      <c r="AE20" s="65">
        <f t="shared" ca="1" si="20"/>
        <v>0</v>
      </c>
      <c r="AF20" s="65">
        <f t="shared" ca="1" si="21"/>
        <v>0</v>
      </c>
      <c r="AG20" s="95">
        <v>1</v>
      </c>
      <c r="AH20" s="65">
        <f t="shared" ca="1" si="22"/>
        <v>0</v>
      </c>
      <c r="AI20" s="65">
        <f t="shared" ca="1" si="23"/>
        <v>0</v>
      </c>
    </row>
    <row r="21" spans="1:35" x14ac:dyDescent="0.2">
      <c r="A21" s="27" t="str">
        <f ca="1">'SL 14'!$B$12</f>
        <v>SL 14</v>
      </c>
      <c r="B21" s="113">
        <f t="shared" ca="1" si="0"/>
        <v>0</v>
      </c>
      <c r="C21" s="62">
        <f t="shared" ca="1" si="1"/>
        <v>0</v>
      </c>
      <c r="D21" s="63">
        <f t="shared" ca="1" si="2"/>
        <v>0</v>
      </c>
      <c r="E21" s="64">
        <f t="shared" ca="1" si="3"/>
        <v>0</v>
      </c>
      <c r="I21" s="65">
        <f t="shared" ref="I21" ca="1" si="24">INDIRECT("'"&amp;$A21&amp;"'!O55")</f>
        <v>0</v>
      </c>
      <c r="J21" s="65">
        <f t="shared" ca="1" si="5"/>
        <v>0</v>
      </c>
      <c r="K21" s="65">
        <f t="shared" ca="1" si="6"/>
        <v>0</v>
      </c>
      <c r="L21" s="65"/>
      <c r="N21" s="65">
        <f t="shared" ca="1" si="7"/>
        <v>0</v>
      </c>
      <c r="O21" s="65">
        <f t="shared" ca="1" si="8"/>
        <v>0</v>
      </c>
      <c r="P21" s="65">
        <f t="shared" ca="1" si="9"/>
        <v>0</v>
      </c>
      <c r="Q21" s="65">
        <f t="shared" ca="1" si="10"/>
        <v>0</v>
      </c>
      <c r="R21" s="65">
        <f t="shared" ca="1" si="11"/>
        <v>0</v>
      </c>
      <c r="S21" s="65">
        <f t="shared" ca="1" si="12"/>
        <v>0</v>
      </c>
      <c r="T21" s="65"/>
      <c r="V21" s="65">
        <f t="shared" ca="1" si="13"/>
        <v>0</v>
      </c>
      <c r="W21" s="65">
        <f t="shared" ca="1" si="14"/>
        <v>0</v>
      </c>
      <c r="X21" s="65">
        <f t="shared" ca="1" si="15"/>
        <v>0</v>
      </c>
      <c r="Y21" s="65">
        <f t="shared" ca="1" si="16"/>
        <v>0</v>
      </c>
      <c r="Z21" s="65">
        <f t="shared" ca="1" si="17"/>
        <v>0</v>
      </c>
      <c r="AA21" s="65">
        <f t="shared" ca="1" si="18"/>
        <v>0</v>
      </c>
      <c r="AB21" s="65"/>
      <c r="AD21" s="65">
        <f t="shared" ca="1" si="19"/>
        <v>0</v>
      </c>
      <c r="AE21" s="65">
        <f t="shared" ca="1" si="20"/>
        <v>0</v>
      </c>
      <c r="AF21" s="65">
        <f t="shared" ca="1" si="21"/>
        <v>0</v>
      </c>
      <c r="AG21" s="95">
        <v>1</v>
      </c>
      <c r="AH21" s="65">
        <f t="shared" ca="1" si="22"/>
        <v>0</v>
      </c>
      <c r="AI21" s="65">
        <f t="shared" ca="1" si="23"/>
        <v>0</v>
      </c>
    </row>
    <row r="22" spans="1:35" s="26" customFormat="1" ht="5.25" customHeight="1" x14ac:dyDescent="0.2">
      <c r="C22" s="27"/>
      <c r="D22" s="27"/>
      <c r="E22" s="27"/>
      <c r="F22" s="27"/>
      <c r="G22" s="27"/>
      <c r="H22" s="27"/>
      <c r="I22" s="27"/>
      <c r="J22" s="27"/>
      <c r="K22" s="27"/>
      <c r="M22" s="27"/>
      <c r="N22" s="27"/>
      <c r="O22" s="27"/>
      <c r="P22" s="27"/>
      <c r="Q22" s="27"/>
      <c r="R22" s="27"/>
      <c r="U22" s="27"/>
      <c r="AC22" s="27"/>
    </row>
    <row r="23" spans="1:35" s="107" customFormat="1" ht="13.2" x14ac:dyDescent="0.25">
      <c r="A23" s="66" t="s">
        <v>34</v>
      </c>
      <c r="B23" s="76">
        <f ca="1">AG23</f>
        <v>1</v>
      </c>
      <c r="C23" s="67"/>
      <c r="D23" s="68"/>
      <c r="E23" s="69"/>
      <c r="H23" s="90">
        <f ca="1">COUNTIF(J$8:J$21,"&gt;0")</f>
        <v>1</v>
      </c>
      <c r="I23" s="91">
        <f ca="1">J25</f>
        <v>38799.80000000001</v>
      </c>
      <c r="J23" s="70"/>
      <c r="K23" s="70"/>
      <c r="L23" s="70"/>
      <c r="M23" s="90">
        <f ca="1">COUNTIF(O$8:O$21,"&gt;0")</f>
        <v>1</v>
      </c>
      <c r="N23" s="91">
        <f ca="1">O25</f>
        <v>16666.599999999999</v>
      </c>
      <c r="O23" s="91"/>
      <c r="P23" s="91"/>
      <c r="Q23" s="91">
        <f ca="1">R25</f>
        <v>0</v>
      </c>
      <c r="R23" s="70"/>
      <c r="S23" s="70"/>
      <c r="T23" s="70"/>
      <c r="U23" s="90">
        <f ca="1">COUNTIF(W$8:W$21,"&gt;0")</f>
        <v>1</v>
      </c>
      <c r="V23" s="91">
        <f ca="1">W25</f>
        <v>49999.80000000001</v>
      </c>
      <c r="W23" s="91"/>
      <c r="X23" s="91"/>
      <c r="Y23" s="91">
        <f ca="1">Z25</f>
        <v>0</v>
      </c>
      <c r="Z23" s="70"/>
      <c r="AA23" s="70"/>
      <c r="AB23" s="70"/>
      <c r="AC23" s="90">
        <f ca="1">COUNTIF(AE$8:AE$21,"&gt;0")</f>
        <v>1</v>
      </c>
      <c r="AD23" s="91">
        <f ca="1">AE25</f>
        <v>49999.80000000001</v>
      </c>
      <c r="AG23" s="70">
        <f ca="1">AH25</f>
        <v>1</v>
      </c>
    </row>
    <row r="24" spans="1:35" s="107" customFormat="1" ht="13.2" x14ac:dyDescent="0.25">
      <c r="A24" s="66" t="s">
        <v>33</v>
      </c>
      <c r="B24" s="76">
        <f ca="1">AG24</f>
        <v>0</v>
      </c>
      <c r="C24" s="67"/>
      <c r="D24" s="68"/>
      <c r="E24" s="69"/>
      <c r="H24" s="90">
        <f ca="1">COUNTIF(K$8:K$21,"&gt;0")</f>
        <v>0</v>
      </c>
      <c r="I24" s="91">
        <f ca="1">K25</f>
        <v>0</v>
      </c>
      <c r="J24" s="70"/>
      <c r="K24" s="70"/>
      <c r="L24" s="70"/>
      <c r="M24" s="90">
        <f ca="1">COUNTIF(P$8:P$21,"&gt;0")</f>
        <v>0</v>
      </c>
      <c r="N24" s="91">
        <f ca="1">P25</f>
        <v>0</v>
      </c>
      <c r="O24" s="91"/>
      <c r="P24" s="91"/>
      <c r="Q24" s="91">
        <f ca="1">S25</f>
        <v>0</v>
      </c>
      <c r="R24" s="70"/>
      <c r="S24" s="70"/>
      <c r="T24" s="70"/>
      <c r="U24" s="90">
        <f ca="1">COUNTIF(X$8:X$21,"&gt;0")</f>
        <v>0</v>
      </c>
      <c r="V24" s="91">
        <f ca="1">X25</f>
        <v>0</v>
      </c>
      <c r="W24" s="91"/>
      <c r="X24" s="91"/>
      <c r="Y24" s="91">
        <f ca="1">AA25</f>
        <v>0</v>
      </c>
      <c r="Z24" s="70"/>
      <c r="AA24" s="70"/>
      <c r="AB24" s="70"/>
      <c r="AC24" s="90">
        <f ca="1">COUNTIF(AF$8:AF$21,"&gt;0")</f>
        <v>0</v>
      </c>
      <c r="AD24" s="91">
        <f ca="1">AF25</f>
        <v>0</v>
      </c>
      <c r="AG24" s="70">
        <f ca="1">AI25</f>
        <v>0</v>
      </c>
    </row>
    <row r="25" spans="1:35" s="108" customFormat="1" ht="13.2" x14ac:dyDescent="0.25">
      <c r="A25" s="71" t="s">
        <v>2</v>
      </c>
      <c r="B25" s="77">
        <f ca="1">SUM(B23:B24)</f>
        <v>1</v>
      </c>
      <c r="C25" s="72"/>
      <c r="D25" s="73"/>
      <c r="E25" s="74"/>
      <c r="I25" s="75">
        <f ca="1">SUM(I8:I21)</f>
        <v>38799.80000000001</v>
      </c>
      <c r="J25" s="75">
        <f ca="1">SUM(J8:J24)</f>
        <v>38799.80000000001</v>
      </c>
      <c r="K25" s="75">
        <f ca="1">SUM(K8:K24)</f>
        <v>0</v>
      </c>
      <c r="L25" s="75"/>
      <c r="N25" s="75">
        <f ca="1">SUM(N8:N21)</f>
        <v>16666.599999999999</v>
      </c>
      <c r="O25" s="75">
        <f ca="1">SUM(O8:O24)</f>
        <v>16666.599999999999</v>
      </c>
      <c r="P25" s="75">
        <f ca="1">SUM(P8:P24)</f>
        <v>0</v>
      </c>
      <c r="Q25" s="75">
        <f ca="1">SUM(Q8:Q21)</f>
        <v>0</v>
      </c>
      <c r="R25" s="75">
        <f ca="1">SUM(R8:R24)</f>
        <v>0</v>
      </c>
      <c r="S25" s="75">
        <f ca="1">SUM(S8:S24)</f>
        <v>0</v>
      </c>
      <c r="T25" s="75"/>
      <c r="V25" s="75">
        <f ca="1">SUM(V8:V21)</f>
        <v>49999.80000000001</v>
      </c>
      <c r="W25" s="75">
        <f ca="1">SUM(W8:W24)</f>
        <v>49999.80000000001</v>
      </c>
      <c r="X25" s="75">
        <f ca="1">SUM(X8:X24)</f>
        <v>0</v>
      </c>
      <c r="Y25" s="75">
        <f ca="1">SUM(Y8:Y21)</f>
        <v>0</v>
      </c>
      <c r="Z25" s="75">
        <f ca="1">SUM(Z8:Z24)</f>
        <v>0</v>
      </c>
      <c r="AA25" s="75">
        <f ca="1">SUM(AA8:AA24)</f>
        <v>0</v>
      </c>
      <c r="AB25" s="75"/>
      <c r="AD25" s="75">
        <f ca="1">SUM(AD8:AD21)</f>
        <v>49999.80000000001</v>
      </c>
      <c r="AE25" s="75">
        <f ca="1">SUM(AE8:AE24)</f>
        <v>49999.80000000001</v>
      </c>
      <c r="AF25" s="75">
        <f ca="1">SUM(AF8:AF24)</f>
        <v>0</v>
      </c>
      <c r="AG25" s="75">
        <f>SUM(AG8:AG21)</f>
        <v>14</v>
      </c>
      <c r="AH25" s="75">
        <f ca="1">SUM(AH8:AH24)</f>
        <v>1</v>
      </c>
      <c r="AI25" s="75">
        <f ca="1">SUM(AI8:AI24)</f>
        <v>0</v>
      </c>
    </row>
    <row r="26" spans="1:35" x14ac:dyDescent="0.2">
      <c r="A26" s="27"/>
      <c r="B26" s="62"/>
      <c r="C26" s="62"/>
      <c r="D26" s="63"/>
      <c r="E26" s="64"/>
      <c r="I26" s="65"/>
      <c r="J26" s="65"/>
      <c r="K26" s="65"/>
      <c r="L26" s="65"/>
      <c r="N26" s="65"/>
      <c r="O26" s="65"/>
      <c r="P26" s="65"/>
      <c r="Q26" s="65"/>
      <c r="R26" s="65"/>
      <c r="S26" s="65"/>
      <c r="T26" s="65"/>
      <c r="V26" s="65"/>
      <c r="W26" s="65"/>
      <c r="X26" s="65"/>
      <c r="Y26" s="65"/>
      <c r="Z26" s="65"/>
      <c r="AA26" s="65"/>
      <c r="AB26" s="65"/>
      <c r="AD26" s="65"/>
    </row>
    <row r="27" spans="1:35" ht="13.2" x14ac:dyDescent="0.25">
      <c r="A27" s="88" t="s">
        <v>58</v>
      </c>
      <c r="C27" s="109"/>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row>
    <row r="28" spans="1:35" s="26" customFormat="1" ht="5.25" customHeight="1" x14ac:dyDescent="0.2">
      <c r="C28" s="27"/>
      <c r="D28" s="27"/>
      <c r="E28" s="27"/>
      <c r="F28" s="27"/>
      <c r="G28" s="27"/>
      <c r="H28" s="27"/>
      <c r="I28" s="27"/>
      <c r="J28" s="27"/>
      <c r="K28" s="27"/>
      <c r="M28" s="27"/>
      <c r="N28" s="27"/>
      <c r="O28" s="27"/>
      <c r="P28" s="27"/>
      <c r="Q28" s="27"/>
      <c r="R28" s="27"/>
      <c r="U28" s="27"/>
      <c r="AC28" s="27"/>
    </row>
    <row r="29" spans="1:35" s="112" customFormat="1" ht="22.8" customHeight="1" x14ac:dyDescent="0.2">
      <c r="A29" s="111" t="s">
        <v>59</v>
      </c>
      <c r="B29" s="111"/>
      <c r="C29" s="123" t="s">
        <v>95</v>
      </c>
      <c r="D29" s="123"/>
      <c r="E29" s="123"/>
      <c r="F29" s="123"/>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row>
    <row r="30" spans="1:35" s="112" customFormat="1" ht="22.8" customHeight="1" x14ac:dyDescent="0.2">
      <c r="A30" s="111" t="s">
        <v>62</v>
      </c>
      <c r="B30" s="111"/>
      <c r="C30" s="123" t="s">
        <v>71</v>
      </c>
      <c r="D30" s="123"/>
      <c r="E30" s="123"/>
      <c r="F30" s="123"/>
      <c r="G30" s="123"/>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row>
    <row r="31" spans="1:35" s="112" customFormat="1" ht="22.8" customHeight="1" x14ac:dyDescent="0.2">
      <c r="A31" s="111" t="s">
        <v>61</v>
      </c>
      <c r="B31" s="111"/>
      <c r="C31" s="123" t="s">
        <v>92</v>
      </c>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row>
    <row r="32" spans="1:35" s="112" customFormat="1" ht="11.4" x14ac:dyDescent="0.2">
      <c r="A32" s="111" t="s">
        <v>72</v>
      </c>
      <c r="B32" s="111"/>
      <c r="C32" s="123" t="s">
        <v>93</v>
      </c>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row>
    <row r="33" spans="1:30" s="112" customFormat="1" ht="11.4" x14ac:dyDescent="0.2">
      <c r="A33" s="111" t="s">
        <v>60</v>
      </c>
      <c r="B33" s="111"/>
      <c r="C33" s="123" t="s">
        <v>96</v>
      </c>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row>
    <row r="34" spans="1:30" s="112" customFormat="1" ht="11.4" x14ac:dyDescent="0.2">
      <c r="A34" s="111" t="s">
        <v>65</v>
      </c>
      <c r="B34" s="111"/>
      <c r="C34" s="123" t="s">
        <v>97</v>
      </c>
      <c r="D34" s="123"/>
      <c r="E34" s="123"/>
      <c r="F34" s="123"/>
      <c r="G34" s="123"/>
      <c r="H34" s="123"/>
      <c r="I34" s="123"/>
      <c r="J34" s="123"/>
      <c r="K34" s="123"/>
      <c r="L34" s="123"/>
      <c r="M34" s="123"/>
      <c r="N34" s="123"/>
      <c r="O34" s="123"/>
      <c r="P34" s="123"/>
      <c r="Q34" s="123"/>
      <c r="R34" s="123"/>
      <c r="S34" s="123"/>
      <c r="T34" s="123"/>
      <c r="U34" s="123"/>
      <c r="V34" s="123"/>
      <c r="W34" s="123"/>
      <c r="X34" s="123"/>
      <c r="Y34" s="123"/>
      <c r="Z34" s="123"/>
      <c r="AA34" s="123"/>
      <c r="AB34" s="123"/>
      <c r="AC34" s="123"/>
      <c r="AD34" s="123"/>
    </row>
    <row r="35" spans="1:30" s="112" customFormat="1" ht="11.4" x14ac:dyDescent="0.2">
      <c r="A35" s="111" t="s">
        <v>98</v>
      </c>
      <c r="B35" s="111"/>
      <c r="C35" s="123" t="s">
        <v>94</v>
      </c>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row>
  </sheetData>
  <sheetProtection password="C963" sheet="1" objects="1" scenarios="1"/>
  <mergeCells count="12">
    <mergeCell ref="C35:AD35"/>
    <mergeCell ref="A5:AD5"/>
    <mergeCell ref="C29:AD29"/>
    <mergeCell ref="C30:AD30"/>
    <mergeCell ref="C31:AD31"/>
    <mergeCell ref="C32:AD32"/>
    <mergeCell ref="C33:AD33"/>
    <mergeCell ref="C34:AD34"/>
    <mergeCell ref="H7:I7"/>
    <mergeCell ref="M7:N7"/>
    <mergeCell ref="U7:V7"/>
    <mergeCell ref="AC7:AD7"/>
  </mergeCells>
  <printOptions horizontalCentered="1"/>
  <pageMargins left="0.19685039370078741" right="0.19685039370078741" top="0.78740157480314965" bottom="0.78740157480314965" header="0.51181102362204722" footer="0.51181102362204722"/>
  <pageSetup paperSize="9" fitToHeight="10" orientation="landscape" r:id="rId1"/>
  <headerFooter>
    <oddFooter>&amp;L&amp;"Arial,Standard"Dies ist eine Vorlage der FI-Partner GmbH. Haben Sie noch Fragen? Wir helfen Ihnen gerne weiter. Kontaktieren Sie uns:
info@fi-partner.ch / Tel. +41 44 501 77 20</oddFooter>
  </headerFooter>
  <ignoredErrors>
    <ignoredError sqref="A5"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
    <pageSetUpPr fitToPage="1"/>
  </sheetPr>
  <dimension ref="A1:O84"/>
  <sheetViews>
    <sheetView zoomScaleNormal="100" workbookViewId="0">
      <selection activeCell="C22" sqref="C22"/>
    </sheetView>
  </sheetViews>
  <sheetFormatPr baseColWidth="10" defaultRowHeight="12.6" outlineLevelRow="1" x14ac:dyDescent="0.2"/>
  <cols>
    <col min="1" max="1" width="12.1796875" customWidth="1"/>
    <col min="2" max="2" width="6.1796875" customWidth="1"/>
    <col min="3" max="14" width="8.1796875" style="1" customWidth="1"/>
    <col min="15" max="15" width="9.1796875" style="1" customWidth="1"/>
  </cols>
  <sheetData>
    <row r="1" spans="1:15" ht="15.6" x14ac:dyDescent="0.3">
      <c r="A1" s="3" t="str">
        <f>'Total Firma'!A1</f>
        <v>Musterbeispiel GmbH</v>
      </c>
      <c r="B1" s="3"/>
      <c r="C1" s="82"/>
      <c r="D1"/>
      <c r="E1" s="4"/>
      <c r="F1" s="5"/>
      <c r="G1" s="4"/>
      <c r="H1"/>
      <c r="I1"/>
      <c r="J1"/>
      <c r="K1"/>
      <c r="L1"/>
      <c r="M1"/>
      <c r="N1"/>
      <c r="O1"/>
    </row>
    <row r="2" spans="1:15" s="2" customFormat="1" ht="15" x14ac:dyDescent="0.25">
      <c r="A2" s="6" t="str">
        <f>'Total Firma'!A2</f>
        <v>Beispielstrasse 1</v>
      </c>
      <c r="B2" s="6"/>
      <c r="C2" s="17"/>
      <c r="E2" s="18"/>
      <c r="F2" s="19"/>
      <c r="G2" s="18"/>
    </row>
    <row r="3" spans="1:15" s="2" customFormat="1" ht="15" x14ac:dyDescent="0.25">
      <c r="A3" s="6" t="str">
        <f>'Total Firma'!A3</f>
        <v>3000 Bern</v>
      </c>
      <c r="B3" s="6"/>
      <c r="C3" s="17"/>
      <c r="E3" s="18"/>
      <c r="F3" s="19"/>
      <c r="G3" s="18"/>
    </row>
    <row r="4" spans="1:15" s="7" customFormat="1" ht="13.2" x14ac:dyDescent="0.25">
      <c r="C4" s="81"/>
      <c r="D4" s="23"/>
      <c r="E4" s="15"/>
      <c r="F4" s="16"/>
      <c r="G4" s="15"/>
    </row>
    <row r="5" spans="1:15" s="7" customFormat="1" ht="13.2" x14ac:dyDescent="0.25">
      <c r="A5" s="7" t="s">
        <v>0</v>
      </c>
      <c r="C5" s="126">
        <f ca="1">'Total Firma'!G3</f>
        <v>44338</v>
      </c>
      <c r="D5" s="126"/>
      <c r="E5" s="24"/>
      <c r="F5" s="46" t="s">
        <v>14</v>
      </c>
      <c r="M5" s="127" t="s">
        <v>154</v>
      </c>
      <c r="N5" s="127"/>
      <c r="O5" s="127"/>
    </row>
    <row r="6" spans="1:15" s="7" customFormat="1" ht="13.2" x14ac:dyDescent="0.25">
      <c r="A6" s="7" t="s">
        <v>12</v>
      </c>
      <c r="C6" s="130"/>
      <c r="D6" s="130"/>
      <c r="E6" s="24"/>
      <c r="F6" s="128"/>
      <c r="G6" s="128"/>
      <c r="H6" s="128"/>
      <c r="I6" s="128"/>
      <c r="J6" s="128"/>
      <c r="K6" s="128"/>
      <c r="M6" s="127" t="s">
        <v>155</v>
      </c>
      <c r="N6" s="127"/>
      <c r="O6" s="127"/>
    </row>
    <row r="7" spans="1:15" s="7" customFormat="1" ht="13.2" x14ac:dyDescent="0.25">
      <c r="A7" s="7" t="s">
        <v>13</v>
      </c>
      <c r="C7" s="130">
        <v>20557</v>
      </c>
      <c r="D7" s="130"/>
      <c r="E7" s="24"/>
      <c r="F7" s="128"/>
      <c r="G7" s="128"/>
      <c r="H7" s="128"/>
      <c r="I7" s="128"/>
      <c r="J7" s="128"/>
      <c r="K7" s="128"/>
      <c r="M7" s="127" t="s">
        <v>156</v>
      </c>
      <c r="N7" s="127"/>
      <c r="O7" s="127"/>
    </row>
    <row r="8" spans="1:15" s="7" customFormat="1" ht="13.2" x14ac:dyDescent="0.25">
      <c r="A8" s="7" t="s">
        <v>29</v>
      </c>
      <c r="C8" s="130" t="s">
        <v>30</v>
      </c>
      <c r="D8" s="130"/>
      <c r="E8" s="15"/>
      <c r="F8" s="128"/>
      <c r="G8" s="128"/>
      <c r="H8" s="128"/>
      <c r="I8" s="128"/>
      <c r="J8" s="128"/>
      <c r="K8" s="128"/>
      <c r="M8" s="127" t="s">
        <v>157</v>
      </c>
      <c r="N8" s="127"/>
      <c r="O8" s="127"/>
    </row>
    <row r="9" spans="1:15" s="7" customFormat="1" ht="13.2" x14ac:dyDescent="0.25">
      <c r="C9" s="131"/>
      <c r="D9" s="131"/>
      <c r="E9" s="15"/>
      <c r="F9" s="16"/>
      <c r="G9" s="15"/>
      <c r="M9" s="83"/>
      <c r="N9" s="83"/>
      <c r="O9" s="83"/>
    </row>
    <row r="10" spans="1:15" ht="18" x14ac:dyDescent="0.35">
      <c r="A10" s="129">
        <f>'Total Firma'!A10:O10</f>
        <v>44196</v>
      </c>
      <c r="B10" s="129"/>
      <c r="C10" s="129"/>
      <c r="D10" s="129"/>
      <c r="E10" s="129"/>
      <c r="F10" s="129"/>
      <c r="G10" s="129"/>
      <c r="H10" s="129"/>
      <c r="I10" s="129"/>
      <c r="J10" s="129"/>
      <c r="K10" s="129"/>
      <c r="L10" s="129"/>
      <c r="M10" s="129"/>
      <c r="N10" s="129"/>
      <c r="O10" s="129"/>
    </row>
    <row r="11" spans="1:15" s="10" customFormat="1" ht="11.4" customHeight="1" x14ac:dyDescent="0.2"/>
    <row r="12" spans="1:15" s="11" customFormat="1" ht="11.4" customHeight="1" x14ac:dyDescent="0.25">
      <c r="A12" s="9" t="s">
        <v>86</v>
      </c>
      <c r="B12" s="9" t="str">
        <f ca="1">RIGHT(CELL("Dateiname",A66),LEN(CELL("Dateiname",A66))-FIND("]",CELL("Dateiname",A66)))</f>
        <v>ML 01</v>
      </c>
      <c r="C12" s="9"/>
      <c r="D12" s="9"/>
      <c r="E12" s="9"/>
      <c r="F12" s="9"/>
      <c r="G12" s="9"/>
      <c r="H12" s="9"/>
      <c r="I12" s="9"/>
      <c r="J12" s="9"/>
      <c r="K12" s="9"/>
      <c r="L12" s="9"/>
      <c r="M12" s="9"/>
      <c r="N12" s="9"/>
      <c r="O12" s="9"/>
    </row>
    <row r="13" spans="1:15" s="10" customFormat="1" ht="6" customHeight="1" x14ac:dyDescent="0.2">
      <c r="C13" s="8"/>
      <c r="D13" s="8"/>
      <c r="E13" s="8"/>
      <c r="F13" s="8"/>
      <c r="G13" s="8"/>
      <c r="H13" s="8"/>
      <c r="I13" s="8"/>
      <c r="J13" s="8"/>
      <c r="K13" s="8"/>
      <c r="L13" s="8"/>
      <c r="M13" s="8"/>
      <c r="N13" s="8"/>
      <c r="O13" s="8"/>
    </row>
    <row r="14" spans="1:15" s="11" customFormat="1" ht="11.4" customHeight="1" x14ac:dyDescent="0.25">
      <c r="A14" s="9" t="s">
        <v>3</v>
      </c>
      <c r="B14" s="61">
        <f>C14-1</f>
        <v>44195</v>
      </c>
      <c r="C14" s="50">
        <f>'Total Firma'!A10</f>
        <v>44196</v>
      </c>
      <c r="D14" s="50">
        <f>EDATE(C14,1)</f>
        <v>44227</v>
      </c>
      <c r="E14" s="50">
        <f t="shared" ref="E14:N14" si="0">EDATE(D14,1)</f>
        <v>44255</v>
      </c>
      <c r="F14" s="50">
        <f t="shared" si="0"/>
        <v>44286</v>
      </c>
      <c r="G14" s="50">
        <f t="shared" si="0"/>
        <v>44316</v>
      </c>
      <c r="H14" s="50">
        <f t="shared" si="0"/>
        <v>44347</v>
      </c>
      <c r="I14" s="50">
        <f t="shared" si="0"/>
        <v>44377</v>
      </c>
      <c r="J14" s="50">
        <f t="shared" si="0"/>
        <v>44408</v>
      </c>
      <c r="K14" s="50">
        <f t="shared" si="0"/>
        <v>44439</v>
      </c>
      <c r="L14" s="50">
        <f t="shared" si="0"/>
        <v>44469</v>
      </c>
      <c r="M14" s="50">
        <f t="shared" si="0"/>
        <v>44500</v>
      </c>
      <c r="N14" s="50">
        <f t="shared" si="0"/>
        <v>44530</v>
      </c>
      <c r="O14" s="50" t="s">
        <v>2</v>
      </c>
    </row>
    <row r="15" spans="1:15" s="10" customFormat="1" ht="6" customHeight="1" x14ac:dyDescent="0.2">
      <c r="C15" s="8"/>
      <c r="D15" s="8"/>
      <c r="E15" s="8"/>
      <c r="F15" s="8"/>
      <c r="G15" s="8"/>
      <c r="H15" s="8"/>
      <c r="I15" s="8"/>
      <c r="J15" s="8"/>
      <c r="K15" s="8"/>
      <c r="L15" s="8"/>
      <c r="M15" s="8"/>
      <c r="N15" s="8"/>
      <c r="O15" s="8"/>
    </row>
    <row r="16" spans="1:15" s="10" customFormat="1" ht="11.4" hidden="1" customHeight="1" x14ac:dyDescent="0.2">
      <c r="A16" s="10" t="s">
        <v>69</v>
      </c>
      <c r="B16" s="84">
        <f>DATEDIF($C$7,B14,"M")/12</f>
        <v>64.666666666666671</v>
      </c>
      <c r="C16" s="84">
        <f t="shared" ref="C16:N16" si="1">DATEDIF($C$7,C14,"M")/12</f>
        <v>64.666666666666671</v>
      </c>
      <c r="D16" s="84">
        <f t="shared" si="1"/>
        <v>64.75</v>
      </c>
      <c r="E16" s="84">
        <f t="shared" si="1"/>
        <v>64.833333333333329</v>
      </c>
      <c r="F16" s="84">
        <f t="shared" si="1"/>
        <v>64.916666666666671</v>
      </c>
      <c r="G16" s="84">
        <f t="shared" si="1"/>
        <v>65</v>
      </c>
      <c r="H16" s="84">
        <f t="shared" si="1"/>
        <v>65.083333333333329</v>
      </c>
      <c r="I16" s="84">
        <f t="shared" si="1"/>
        <v>65.166666666666671</v>
      </c>
      <c r="J16" s="84">
        <f t="shared" si="1"/>
        <v>65.25</v>
      </c>
      <c r="K16" s="84">
        <f t="shared" si="1"/>
        <v>65.333333333333329</v>
      </c>
      <c r="L16" s="84">
        <f t="shared" si="1"/>
        <v>65.416666666666671</v>
      </c>
      <c r="M16" s="84">
        <f t="shared" si="1"/>
        <v>65.5</v>
      </c>
      <c r="N16" s="84">
        <f t="shared" si="1"/>
        <v>65.583333333333329</v>
      </c>
      <c r="O16" s="55"/>
    </row>
    <row r="17" spans="1:15" s="10" customFormat="1" ht="6" hidden="1" customHeight="1" x14ac:dyDescent="0.2">
      <c r="C17" s="8"/>
      <c r="D17" s="8"/>
      <c r="E17" s="8"/>
      <c r="F17" s="8"/>
      <c r="G17" s="8"/>
      <c r="H17" s="8"/>
      <c r="I17" s="8"/>
      <c r="J17" s="8"/>
      <c r="K17" s="8"/>
      <c r="L17" s="8"/>
      <c r="M17" s="8"/>
      <c r="N17" s="8"/>
      <c r="O17" s="8"/>
    </row>
    <row r="18" spans="1:15" s="10" customFormat="1" ht="11.4" hidden="1" customHeight="1" x14ac:dyDescent="0.2">
      <c r="A18" s="10" t="s">
        <v>79</v>
      </c>
      <c r="B18" s="85"/>
      <c r="C18" s="85">
        <f>IF(C$41&gt;0,1,0)</f>
        <v>1</v>
      </c>
      <c r="D18" s="85">
        <f t="shared" ref="D18:N18" si="2">IF(D$41&gt;0,1,0)</f>
        <v>1</v>
      </c>
      <c r="E18" s="85">
        <f t="shared" si="2"/>
        <v>1</v>
      </c>
      <c r="F18" s="85">
        <f t="shared" si="2"/>
        <v>1</v>
      </c>
      <c r="G18" s="85">
        <f t="shared" si="2"/>
        <v>0</v>
      </c>
      <c r="H18" s="85">
        <f t="shared" si="2"/>
        <v>0</v>
      </c>
      <c r="I18" s="85">
        <f t="shared" si="2"/>
        <v>0</v>
      </c>
      <c r="J18" s="85">
        <f t="shared" si="2"/>
        <v>0</v>
      </c>
      <c r="K18" s="85">
        <f t="shared" si="2"/>
        <v>0</v>
      </c>
      <c r="L18" s="85">
        <f t="shared" si="2"/>
        <v>0</v>
      </c>
      <c r="M18" s="85">
        <f t="shared" si="2"/>
        <v>0</v>
      </c>
      <c r="N18" s="85">
        <f t="shared" si="2"/>
        <v>0</v>
      </c>
      <c r="O18" s="27">
        <f>SUM(C18:N18)</f>
        <v>4</v>
      </c>
    </row>
    <row r="19" spans="1:15" s="10" customFormat="1" ht="11.4" hidden="1" customHeight="1" x14ac:dyDescent="0.2">
      <c r="A19" s="10" t="s">
        <v>74</v>
      </c>
      <c r="B19" s="85"/>
      <c r="C19" s="85">
        <f t="shared" ref="C19:N19" si="3">IF(C$47&gt;0,1,0)</f>
        <v>1</v>
      </c>
      <c r="D19" s="85">
        <f t="shared" si="3"/>
        <v>1</v>
      </c>
      <c r="E19" s="85">
        <f t="shared" si="3"/>
        <v>1</v>
      </c>
      <c r="F19" s="85">
        <f t="shared" si="3"/>
        <v>1</v>
      </c>
      <c r="G19" s="85">
        <f t="shared" si="3"/>
        <v>1</v>
      </c>
      <c r="H19" s="85">
        <f t="shared" si="3"/>
        <v>1</v>
      </c>
      <c r="I19" s="85">
        <f t="shared" si="3"/>
        <v>1</v>
      </c>
      <c r="J19" s="85">
        <f t="shared" si="3"/>
        <v>1</v>
      </c>
      <c r="K19" s="85">
        <f t="shared" si="3"/>
        <v>1</v>
      </c>
      <c r="L19" s="85">
        <f t="shared" si="3"/>
        <v>1</v>
      </c>
      <c r="M19" s="85">
        <f t="shared" si="3"/>
        <v>1</v>
      </c>
      <c r="N19" s="85">
        <f t="shared" si="3"/>
        <v>1</v>
      </c>
      <c r="O19" s="27">
        <f>SUM(C19:N19)</f>
        <v>12</v>
      </c>
    </row>
    <row r="20" spans="1:15" s="10" customFormat="1" ht="11.4" hidden="1" customHeight="1" x14ac:dyDescent="0.2">
      <c r="A20" s="10" t="s">
        <v>145</v>
      </c>
      <c r="B20" s="85"/>
      <c r="C20" s="85">
        <f>IF(C$16&gt;=IF($C$8="W",'Total Firma'!$G$7,'Total Firma'!$G$8),1,0)</f>
        <v>0</v>
      </c>
      <c r="D20" s="85">
        <f>IF(D$16&gt;=IF($C$8="W",'Total Firma'!$G$7,'Total Firma'!$G$8),1,0)</f>
        <v>0</v>
      </c>
      <c r="E20" s="85">
        <f>IF(E$16&gt;=IF($C$8="W",'Total Firma'!$G$7,'Total Firma'!$G$8),1,0)</f>
        <v>0</v>
      </c>
      <c r="F20" s="85">
        <f>IF(F$16&gt;=IF($C$8="W",'Total Firma'!$G$7,'Total Firma'!$G$8),1,0)</f>
        <v>0</v>
      </c>
      <c r="G20" s="85">
        <f>IF(G$16&gt;=IF($C$8="W",'Total Firma'!$G$7,'Total Firma'!$G$8),1,0)</f>
        <v>1</v>
      </c>
      <c r="H20" s="85">
        <f>IF(H$16&gt;=IF($C$8="W",'Total Firma'!$G$7,'Total Firma'!$G$8),1,0)</f>
        <v>1</v>
      </c>
      <c r="I20" s="85">
        <f>IF(I$16&gt;=IF($C$8="W",'Total Firma'!$G$7,'Total Firma'!$G$8),1,0)</f>
        <v>1</v>
      </c>
      <c r="J20" s="85">
        <f>IF(J$16&gt;=IF($C$8="W",'Total Firma'!$G$7,'Total Firma'!$G$8),1,0)</f>
        <v>1</v>
      </c>
      <c r="K20" s="85">
        <f>IF(K$16&gt;=IF($C$8="W",'Total Firma'!$G$7,'Total Firma'!$G$8),1,0)</f>
        <v>1</v>
      </c>
      <c r="L20" s="85">
        <f>IF(L$16&gt;=IF($C$8="W",'Total Firma'!$G$7,'Total Firma'!$G$8),1,0)</f>
        <v>1</v>
      </c>
      <c r="M20" s="85">
        <f>IF(M$16&gt;=IF($C$8="W",'Total Firma'!$G$7,'Total Firma'!$G$8),1,0)</f>
        <v>1</v>
      </c>
      <c r="N20" s="85">
        <f>IF(N$16&gt;=IF($C$8="W",'Total Firma'!$G$7,'Total Firma'!$G$8),1,0)</f>
        <v>1</v>
      </c>
      <c r="O20" s="27">
        <f>SUM(C20:N20)</f>
        <v>8</v>
      </c>
    </row>
    <row r="21" spans="1:15" s="10" customFormat="1" ht="6" hidden="1" customHeight="1" x14ac:dyDescent="0.2">
      <c r="C21" s="8"/>
      <c r="D21" s="8"/>
      <c r="E21" s="8"/>
      <c r="F21" s="8"/>
      <c r="G21" s="8"/>
      <c r="H21" s="8"/>
      <c r="I21" s="8"/>
      <c r="J21" s="8"/>
      <c r="K21" s="8"/>
      <c r="L21" s="8"/>
      <c r="M21" s="8"/>
      <c r="N21" s="8"/>
      <c r="O21" s="22"/>
    </row>
    <row r="22" spans="1:15" s="10" customFormat="1" ht="11.4" customHeight="1" x14ac:dyDescent="0.2">
      <c r="A22" s="10" t="s">
        <v>37</v>
      </c>
      <c r="B22" s="26"/>
      <c r="C22" s="30">
        <v>4166.67</v>
      </c>
      <c r="D22" s="30">
        <v>4166.67</v>
      </c>
      <c r="E22" s="30">
        <v>4166.67</v>
      </c>
      <c r="F22" s="30">
        <v>4166.67</v>
      </c>
      <c r="G22" s="30">
        <v>4166.67</v>
      </c>
      <c r="H22" s="30">
        <v>4166.67</v>
      </c>
      <c r="I22" s="30">
        <v>4166.67</v>
      </c>
      <c r="J22" s="30">
        <v>4166.67</v>
      </c>
      <c r="K22" s="30">
        <v>4166.67</v>
      </c>
      <c r="L22" s="30">
        <v>4166.67</v>
      </c>
      <c r="M22" s="30">
        <v>4166.67</v>
      </c>
      <c r="N22" s="30">
        <v>4166.67</v>
      </c>
      <c r="O22" s="25">
        <f>SUM(C22:N22)</f>
        <v>50000.039999999986</v>
      </c>
    </row>
    <row r="23" spans="1:15" s="10" customFormat="1" ht="11.4" hidden="1" customHeight="1" x14ac:dyDescent="0.2">
      <c r="A23" s="57"/>
      <c r="B23" s="58"/>
      <c r="C23" s="30">
        <v>0</v>
      </c>
      <c r="D23" s="30">
        <v>0</v>
      </c>
      <c r="E23" s="30">
        <v>0</v>
      </c>
      <c r="F23" s="30">
        <v>0</v>
      </c>
      <c r="G23" s="30">
        <v>0</v>
      </c>
      <c r="H23" s="30">
        <v>0</v>
      </c>
      <c r="I23" s="30">
        <v>0</v>
      </c>
      <c r="J23" s="30">
        <v>0</v>
      </c>
      <c r="K23" s="30">
        <v>0</v>
      </c>
      <c r="L23" s="30">
        <v>0</v>
      </c>
      <c r="M23" s="30">
        <v>0</v>
      </c>
      <c r="N23" s="30">
        <v>0</v>
      </c>
      <c r="O23" s="59"/>
    </row>
    <row r="24" spans="1:15" s="10" customFormat="1" ht="11.4" customHeight="1" x14ac:dyDescent="0.2">
      <c r="A24" s="10" t="s">
        <v>36</v>
      </c>
      <c r="B24" s="26"/>
      <c r="C24" s="30">
        <v>0</v>
      </c>
      <c r="D24" s="30">
        <v>0</v>
      </c>
      <c r="E24" s="30">
        <v>0</v>
      </c>
      <c r="F24" s="30">
        <v>0</v>
      </c>
      <c r="G24" s="30">
        <v>0</v>
      </c>
      <c r="H24" s="30">
        <v>0</v>
      </c>
      <c r="I24" s="30">
        <v>0</v>
      </c>
      <c r="J24" s="30">
        <v>0</v>
      </c>
      <c r="K24" s="30">
        <v>0</v>
      </c>
      <c r="L24" s="30">
        <v>0</v>
      </c>
      <c r="M24" s="30">
        <v>0</v>
      </c>
      <c r="N24" s="30">
        <v>0</v>
      </c>
      <c r="O24" s="25">
        <f>SUM(C24:N24)</f>
        <v>0</v>
      </c>
    </row>
    <row r="25" spans="1:15" s="10" customFormat="1" ht="11.4" hidden="1" customHeight="1" x14ac:dyDescent="0.2">
      <c r="A25" s="57"/>
      <c r="B25" s="59"/>
      <c r="C25" s="59"/>
      <c r="D25" s="59"/>
      <c r="E25" s="59"/>
      <c r="F25" s="59"/>
      <c r="G25" s="59"/>
      <c r="H25" s="59"/>
      <c r="I25" s="59"/>
      <c r="J25" s="59"/>
      <c r="K25" s="59"/>
      <c r="L25" s="59"/>
      <c r="M25" s="59"/>
      <c r="N25" s="59"/>
      <c r="O25" s="59"/>
    </row>
    <row r="26" spans="1:15" s="9" customFormat="1" ht="11.4" customHeight="1" x14ac:dyDescent="0.25">
      <c r="A26" s="9" t="s">
        <v>25</v>
      </c>
      <c r="B26" s="26"/>
      <c r="C26" s="28">
        <f t="shared" ref="C26:N26" si="4">ROUND(SUM(C22:C25)*2,1)/2</f>
        <v>4166.6499999999996</v>
      </c>
      <c r="D26" s="28">
        <f t="shared" si="4"/>
        <v>4166.6499999999996</v>
      </c>
      <c r="E26" s="28">
        <f t="shared" si="4"/>
        <v>4166.6499999999996</v>
      </c>
      <c r="F26" s="28">
        <f t="shared" si="4"/>
        <v>4166.6499999999996</v>
      </c>
      <c r="G26" s="28">
        <f t="shared" si="4"/>
        <v>4166.6499999999996</v>
      </c>
      <c r="H26" s="28">
        <f t="shared" si="4"/>
        <v>4166.6499999999996</v>
      </c>
      <c r="I26" s="28">
        <f t="shared" si="4"/>
        <v>4166.6499999999996</v>
      </c>
      <c r="J26" s="28">
        <f t="shared" si="4"/>
        <v>4166.6499999999996</v>
      </c>
      <c r="K26" s="28">
        <f t="shared" si="4"/>
        <v>4166.6499999999996</v>
      </c>
      <c r="L26" s="28">
        <f t="shared" si="4"/>
        <v>4166.6499999999996</v>
      </c>
      <c r="M26" s="28">
        <f t="shared" si="4"/>
        <v>4166.6499999999996</v>
      </c>
      <c r="N26" s="28">
        <f t="shared" si="4"/>
        <v>4166.6499999999996</v>
      </c>
      <c r="O26" s="28">
        <f>SUM(C26:N26)</f>
        <v>49999.80000000001</v>
      </c>
    </row>
    <row r="27" spans="1:15" s="10" customFormat="1" ht="6" customHeight="1" x14ac:dyDescent="0.2">
      <c r="B27" s="26"/>
      <c r="C27" s="27"/>
      <c r="D27" s="27"/>
      <c r="E27" s="27"/>
      <c r="F27" s="27"/>
      <c r="G27" s="27"/>
      <c r="H27" s="27"/>
      <c r="I27" s="27"/>
      <c r="J27" s="27"/>
      <c r="K27" s="27"/>
      <c r="L27" s="27"/>
      <c r="M27" s="27"/>
      <c r="N27" s="27"/>
      <c r="O27" s="25"/>
    </row>
    <row r="28" spans="1:15" s="10" customFormat="1" ht="11.4" customHeight="1" x14ac:dyDescent="0.2">
      <c r="A28" s="10" t="s">
        <v>73</v>
      </c>
      <c r="B28" s="26"/>
      <c r="C28" s="30">
        <v>0</v>
      </c>
      <c r="D28" s="30">
        <v>0</v>
      </c>
      <c r="E28" s="30">
        <v>0</v>
      </c>
      <c r="F28" s="30">
        <v>0</v>
      </c>
      <c r="G28" s="30">
        <v>0</v>
      </c>
      <c r="H28" s="30">
        <v>0</v>
      </c>
      <c r="I28" s="30">
        <v>0</v>
      </c>
      <c r="J28" s="30">
        <v>0</v>
      </c>
      <c r="K28" s="30">
        <v>0</v>
      </c>
      <c r="L28" s="30">
        <v>0</v>
      </c>
      <c r="M28" s="30">
        <v>0</v>
      </c>
      <c r="N28" s="30">
        <v>0</v>
      </c>
      <c r="O28" s="25">
        <f>SUM(C28:N28)</f>
        <v>0</v>
      </c>
    </row>
    <row r="29" spans="1:15" s="9" customFormat="1" ht="11.4" customHeight="1" x14ac:dyDescent="0.25">
      <c r="A29" s="9" t="s">
        <v>28</v>
      </c>
      <c r="B29" s="26"/>
      <c r="C29" s="28">
        <f t="shared" ref="C29:N29" si="5">SUM(C26:C28)</f>
        <v>4166.6499999999996</v>
      </c>
      <c r="D29" s="28">
        <f t="shared" si="5"/>
        <v>4166.6499999999996</v>
      </c>
      <c r="E29" s="28">
        <f t="shared" si="5"/>
        <v>4166.6499999999996</v>
      </c>
      <c r="F29" s="28">
        <f t="shared" si="5"/>
        <v>4166.6499999999996</v>
      </c>
      <c r="G29" s="28">
        <f t="shared" si="5"/>
        <v>4166.6499999999996</v>
      </c>
      <c r="H29" s="28">
        <f t="shared" si="5"/>
        <v>4166.6499999999996</v>
      </c>
      <c r="I29" s="28">
        <f t="shared" si="5"/>
        <v>4166.6499999999996</v>
      </c>
      <c r="J29" s="28">
        <f t="shared" si="5"/>
        <v>4166.6499999999996</v>
      </c>
      <c r="K29" s="28">
        <f t="shared" si="5"/>
        <v>4166.6499999999996</v>
      </c>
      <c r="L29" s="28">
        <f t="shared" si="5"/>
        <v>4166.6499999999996</v>
      </c>
      <c r="M29" s="28">
        <f t="shared" si="5"/>
        <v>4166.6499999999996</v>
      </c>
      <c r="N29" s="28">
        <f t="shared" si="5"/>
        <v>4166.6499999999996</v>
      </c>
      <c r="O29" s="28">
        <f>SUM(C29:N29)</f>
        <v>49999.80000000001</v>
      </c>
    </row>
    <row r="30" spans="1:15" s="10" customFormat="1" ht="6" customHeight="1" x14ac:dyDescent="0.2">
      <c r="B30" s="26"/>
      <c r="C30" s="27"/>
      <c r="D30" s="27"/>
      <c r="E30" s="27"/>
      <c r="F30" s="27"/>
      <c r="G30" s="27"/>
      <c r="H30" s="27"/>
      <c r="I30" s="27"/>
      <c r="J30" s="27"/>
      <c r="K30" s="27"/>
      <c r="L30" s="27"/>
      <c r="M30" s="27"/>
      <c r="N30" s="27"/>
      <c r="O30" s="25"/>
    </row>
    <row r="31" spans="1:15" s="10" customFormat="1" ht="11.4" hidden="1" customHeight="1" x14ac:dyDescent="0.2">
      <c r="A31" s="10" t="s">
        <v>68</v>
      </c>
      <c r="B31" s="26"/>
      <c r="C31" s="25">
        <f t="shared" ref="C31:N31" si="6">IF($B$16&lt;17,C$29,0)</f>
        <v>0</v>
      </c>
      <c r="D31" s="25">
        <f t="shared" si="6"/>
        <v>0</v>
      </c>
      <c r="E31" s="25">
        <f t="shared" si="6"/>
        <v>0</v>
      </c>
      <c r="F31" s="25">
        <f t="shared" si="6"/>
        <v>0</v>
      </c>
      <c r="G31" s="25">
        <f t="shared" si="6"/>
        <v>0</v>
      </c>
      <c r="H31" s="25">
        <f t="shared" si="6"/>
        <v>0</v>
      </c>
      <c r="I31" s="25">
        <f t="shared" si="6"/>
        <v>0</v>
      </c>
      <c r="J31" s="25">
        <f t="shared" si="6"/>
        <v>0</v>
      </c>
      <c r="K31" s="25">
        <f t="shared" si="6"/>
        <v>0</v>
      </c>
      <c r="L31" s="25">
        <f t="shared" si="6"/>
        <v>0</v>
      </c>
      <c r="M31" s="25">
        <f t="shared" si="6"/>
        <v>0</v>
      </c>
      <c r="N31" s="25">
        <f t="shared" si="6"/>
        <v>0</v>
      </c>
      <c r="O31" s="25">
        <f>SUM(C32:N32)</f>
        <v>33333.200000000004</v>
      </c>
    </row>
    <row r="32" spans="1:15" s="10" customFormat="1" ht="11.4" hidden="1" customHeight="1" x14ac:dyDescent="0.2">
      <c r="A32" s="10" t="s">
        <v>70</v>
      </c>
      <c r="B32" s="26"/>
      <c r="C32" s="25">
        <f>IF(C$16&gt;=IF($C$8="W",'Total Firma'!$G$7,'Total Firma'!$G$8),C$29,0)</f>
        <v>0</v>
      </c>
      <c r="D32" s="25">
        <f>IF(D$16&gt;=IF($C$8="W",'Total Firma'!$G$7,'Total Firma'!$G$8),D$29,0)</f>
        <v>0</v>
      </c>
      <c r="E32" s="25">
        <f>IF(E$16&gt;=IF($C$8="W",'Total Firma'!$G$7,'Total Firma'!$G$8),E$29,0)</f>
        <v>0</v>
      </c>
      <c r="F32" s="25">
        <f>IF(F$16&gt;=IF($C$8="W",'Total Firma'!$G$7,'Total Firma'!$G$8),F$29,0)</f>
        <v>0</v>
      </c>
      <c r="G32" s="25">
        <f>IF(G$16&gt;=IF($C$8="W",'Total Firma'!$G$7,'Total Firma'!$G$8),G$29,0)</f>
        <v>4166.6499999999996</v>
      </c>
      <c r="H32" s="25">
        <f>IF(H$16&gt;=IF($C$8="W",'Total Firma'!$G$7,'Total Firma'!$G$8),H$29,0)</f>
        <v>4166.6499999999996</v>
      </c>
      <c r="I32" s="25">
        <f>IF(I$16&gt;=IF($C$8="W",'Total Firma'!$G$7,'Total Firma'!$G$8),I$29,0)</f>
        <v>4166.6499999999996</v>
      </c>
      <c r="J32" s="25">
        <f>IF(J$16&gt;=IF($C$8="W",'Total Firma'!$G$7,'Total Firma'!$G$8),J$29,0)</f>
        <v>4166.6499999999996</v>
      </c>
      <c r="K32" s="25">
        <f>IF(K$16&gt;=IF($C$8="W",'Total Firma'!$G$7,'Total Firma'!$G$8),K$29,0)</f>
        <v>4166.6499999999996</v>
      </c>
      <c r="L32" s="25">
        <f>IF(L$16&gt;=IF($C$8="W",'Total Firma'!$G$7,'Total Firma'!$G$8),L$29,0)</f>
        <v>4166.6499999999996</v>
      </c>
      <c r="M32" s="25">
        <f>IF(M$16&gt;=IF($C$8="W",'Total Firma'!$G$7,'Total Firma'!$G$8),M$29,0)</f>
        <v>4166.6499999999996</v>
      </c>
      <c r="N32" s="25">
        <f>IF(N$16&gt;=IF($C$8="W",'Total Firma'!$G$7,'Total Firma'!$G$8),N$29,0)</f>
        <v>4166.6499999999996</v>
      </c>
      <c r="O32" s="25">
        <f>SUM(C32:N32)</f>
        <v>33333.200000000004</v>
      </c>
    </row>
    <row r="33" spans="1:15" s="10" customFormat="1" ht="11.4" hidden="1" customHeight="1" x14ac:dyDescent="0.2">
      <c r="A33" s="10" t="s">
        <v>116</v>
      </c>
      <c r="B33" s="26"/>
      <c r="C33" s="25">
        <f>IF(C$16&gt;=IF($C$8="W",'Total Firma'!$N$7,'Total Firma'!$N$8),C$47,0)</f>
        <v>0</v>
      </c>
      <c r="D33" s="25">
        <f>IF(D$16&gt;=IF($C$8="W",'Total Firma'!$N$7,'Total Firma'!$N$8),D$47,0)</f>
        <v>0</v>
      </c>
      <c r="E33" s="25">
        <f>IF(E$16&gt;=IF($C$8="W",'Total Firma'!$N$7,'Total Firma'!$N$8),E$47,0)</f>
        <v>0</v>
      </c>
      <c r="F33" s="25">
        <f>IF(F$16&gt;=IF($C$8="W",'Total Firma'!$N$7,'Total Firma'!$N$8),F$47,0)</f>
        <v>0</v>
      </c>
      <c r="G33" s="25">
        <f>IF(G$16&gt;=IF($C$8="W",'Total Firma'!$N$7,'Total Firma'!$N$8),G$47,0)</f>
        <v>0</v>
      </c>
      <c r="H33" s="25">
        <f>IF(H$16&gt;=IF($C$8="W",'Total Firma'!$N$7,'Total Firma'!$N$8),H$47,0)</f>
        <v>0</v>
      </c>
      <c r="I33" s="25">
        <f>IF(I$16&gt;=IF($C$8="W",'Total Firma'!$N$7,'Total Firma'!$N$8),I$47,0)</f>
        <v>0</v>
      </c>
      <c r="J33" s="25">
        <f>IF(J$16&gt;=IF($C$8="W",'Total Firma'!$N$7,'Total Firma'!$N$8),J$47,0)</f>
        <v>0</v>
      </c>
      <c r="K33" s="25">
        <f>IF(K$16&gt;=IF($C$8="W",'Total Firma'!$N$7,'Total Firma'!$N$8),K$47,0)</f>
        <v>0</v>
      </c>
      <c r="L33" s="25">
        <f>IF(L$16&gt;=IF($C$8="W",'Total Firma'!$N$7,'Total Firma'!$N$8),L$47,0)</f>
        <v>0</v>
      </c>
      <c r="M33" s="25">
        <f>IF(M$16&gt;=IF($C$8="W",'Total Firma'!$N$7,'Total Firma'!$N$8),M$47,0)</f>
        <v>0</v>
      </c>
      <c r="N33" s="25">
        <f>IF(N$16&gt;=IF($C$8="W",'Total Firma'!$N$7,'Total Firma'!$N$8),N$47,0)</f>
        <v>0</v>
      </c>
      <c r="O33" s="25">
        <f>SUM(C33:N33)</f>
        <v>0</v>
      </c>
    </row>
    <row r="34" spans="1:15" s="10" customFormat="1" ht="5.25" hidden="1" customHeight="1" x14ac:dyDescent="0.2">
      <c r="B34" s="26"/>
      <c r="C34" s="27"/>
      <c r="D34" s="27"/>
      <c r="E34" s="27"/>
      <c r="F34" s="27"/>
      <c r="G34" s="27"/>
      <c r="H34" s="27"/>
      <c r="I34" s="27"/>
      <c r="J34" s="27"/>
      <c r="K34" s="27"/>
      <c r="L34" s="27"/>
      <c r="M34" s="27"/>
      <c r="N34" s="27"/>
      <c r="O34" s="25"/>
    </row>
    <row r="35" spans="1:15" s="10" customFormat="1" ht="11.4" hidden="1" customHeight="1" x14ac:dyDescent="0.2">
      <c r="A35" s="10" t="s">
        <v>148</v>
      </c>
      <c r="B35" s="26"/>
      <c r="C35" s="25">
        <f>IF(C20&gt;0,'Total Firma'!$F7+B37,0+B37)</f>
        <v>0</v>
      </c>
      <c r="D35" s="25">
        <f>IF(D20&gt;0,'Total Firma'!$F7+C37,0+C37)</f>
        <v>0</v>
      </c>
      <c r="E35" s="25">
        <f>IF(E20&gt;0,'Total Firma'!$F7+D37,0+D37)</f>
        <v>0</v>
      </c>
      <c r="F35" s="25">
        <f>IF(F20&gt;0,'Total Firma'!$F7+E37,0+E37)</f>
        <v>0</v>
      </c>
      <c r="G35" s="25">
        <f>IF(G20&gt;0,'Total Firma'!$F7+F37,0+F37)</f>
        <v>1400</v>
      </c>
      <c r="H35" s="25">
        <f>IF(H20&gt;0,'Total Firma'!$F7+G37,0+G37)</f>
        <v>1400</v>
      </c>
      <c r="I35" s="25">
        <f>IF(I20&gt;0,'Total Firma'!$F7+H37,0+H37)</f>
        <v>1400</v>
      </c>
      <c r="J35" s="25">
        <f>IF(J20&gt;0,'Total Firma'!$F7+I37,0+I37)</f>
        <v>1400</v>
      </c>
      <c r="K35" s="25">
        <f>IF(K20&gt;0,'Total Firma'!$F7+J37,0+J37)</f>
        <v>1400</v>
      </c>
      <c r="L35" s="25">
        <f>IF(L20&gt;0,'Total Firma'!$F7+K37,0+K37)</f>
        <v>1400</v>
      </c>
      <c r="M35" s="25">
        <f>IF(M20&gt;0,'Total Firma'!$F7+L37,0+L37)</f>
        <v>1400</v>
      </c>
      <c r="N35" s="25">
        <f>IF(N20&gt;0,'Total Firma'!$F7+M37,0+M37)</f>
        <v>1400</v>
      </c>
      <c r="O35" s="25">
        <f>SUM(C35:N35)</f>
        <v>11200</v>
      </c>
    </row>
    <row r="36" spans="1:15" s="10" customFormat="1" ht="11.4" hidden="1" customHeight="1" x14ac:dyDescent="0.2">
      <c r="A36" s="10" t="s">
        <v>147</v>
      </c>
      <c r="B36" s="26"/>
      <c r="C36" s="25">
        <f>IF(C32&gt;C35,C35*-1,C32*-1)</f>
        <v>0</v>
      </c>
      <c r="D36" s="25">
        <f t="shared" ref="D36:N36" si="7">IF(D32&gt;D35,D35*-1,D32*-1)</f>
        <v>0</v>
      </c>
      <c r="E36" s="25">
        <f t="shared" si="7"/>
        <v>0</v>
      </c>
      <c r="F36" s="25">
        <f t="shared" si="7"/>
        <v>0</v>
      </c>
      <c r="G36" s="25">
        <f t="shared" si="7"/>
        <v>-1400</v>
      </c>
      <c r="H36" s="25">
        <f t="shared" si="7"/>
        <v>-1400</v>
      </c>
      <c r="I36" s="25">
        <f t="shared" si="7"/>
        <v>-1400</v>
      </c>
      <c r="J36" s="25">
        <f t="shared" si="7"/>
        <v>-1400</v>
      </c>
      <c r="K36" s="25">
        <f t="shared" si="7"/>
        <v>-1400</v>
      </c>
      <c r="L36" s="25">
        <f t="shared" si="7"/>
        <v>-1400</v>
      </c>
      <c r="M36" s="25">
        <f t="shared" si="7"/>
        <v>-1400</v>
      </c>
      <c r="N36" s="25">
        <f t="shared" si="7"/>
        <v>-1400</v>
      </c>
      <c r="O36" s="25">
        <f>SUM(C36:N36)</f>
        <v>-11200</v>
      </c>
    </row>
    <row r="37" spans="1:15" s="10" customFormat="1" ht="11.4" hidden="1" customHeight="1" x14ac:dyDescent="0.2">
      <c r="A37" s="10" t="s">
        <v>146</v>
      </c>
      <c r="B37" s="26"/>
      <c r="C37" s="25">
        <f t="shared" ref="C37:G37" si="8">SUM(C35:C36)</f>
        <v>0</v>
      </c>
      <c r="D37" s="25">
        <f t="shared" si="8"/>
        <v>0</v>
      </c>
      <c r="E37" s="25">
        <f t="shared" si="8"/>
        <v>0</v>
      </c>
      <c r="F37" s="25">
        <f t="shared" si="8"/>
        <v>0</v>
      </c>
      <c r="G37" s="25">
        <f t="shared" si="8"/>
        <v>0</v>
      </c>
      <c r="H37" s="25">
        <f>SUM(H35:H36)</f>
        <v>0</v>
      </c>
      <c r="I37" s="25">
        <f t="shared" ref="I37" si="9">SUM(I35:I36)</f>
        <v>0</v>
      </c>
      <c r="J37" s="25">
        <f t="shared" ref="J37" si="10">SUM(J35:J36)</f>
        <v>0</v>
      </c>
      <c r="K37" s="25">
        <f t="shared" ref="K37" si="11">SUM(K35:K36)</f>
        <v>0</v>
      </c>
      <c r="L37" s="25">
        <f t="shared" ref="L37" si="12">SUM(L35:L36)</f>
        <v>0</v>
      </c>
      <c r="M37" s="25">
        <f t="shared" ref="M37" si="13">SUM(M35:M36)</f>
        <v>0</v>
      </c>
      <c r="N37" s="25">
        <f>SUM(N35:N36)</f>
        <v>0</v>
      </c>
      <c r="O37" s="25">
        <f>SUM(C37:N37)</f>
        <v>0</v>
      </c>
    </row>
    <row r="38" spans="1:15" s="10" customFormat="1" ht="5.25" hidden="1" customHeight="1" x14ac:dyDescent="0.2">
      <c r="B38" s="26"/>
      <c r="C38" s="27"/>
      <c r="D38" s="27"/>
      <c r="E38" s="27"/>
      <c r="F38" s="27"/>
      <c r="G38" s="27"/>
      <c r="H38" s="27"/>
      <c r="I38" s="27"/>
      <c r="J38" s="27"/>
      <c r="K38" s="27"/>
      <c r="L38" s="27"/>
      <c r="M38" s="27"/>
      <c r="N38" s="27"/>
      <c r="O38" s="25"/>
    </row>
    <row r="39" spans="1:15" s="10" customFormat="1" ht="11.4" hidden="1" customHeight="1" x14ac:dyDescent="0.2">
      <c r="A39" s="10" t="s">
        <v>63</v>
      </c>
      <c r="B39" s="26"/>
      <c r="C39" s="25">
        <f>IF(SUM(C29-C31+C36)&gt;0,SUM(C29-C31+C36),0)</f>
        <v>4166.6499999999996</v>
      </c>
      <c r="D39" s="25">
        <f t="shared" ref="D39:N39" si="14">IF(SUM(D29-D31+D36)&gt;0,SUM(D29-D31+D36),0)</f>
        <v>4166.6499999999996</v>
      </c>
      <c r="E39" s="25">
        <f t="shared" si="14"/>
        <v>4166.6499999999996</v>
      </c>
      <c r="F39" s="25">
        <f t="shared" si="14"/>
        <v>4166.6499999999996</v>
      </c>
      <c r="G39" s="25">
        <f t="shared" si="14"/>
        <v>2766.6499999999996</v>
      </c>
      <c r="H39" s="25">
        <f t="shared" si="14"/>
        <v>2766.6499999999996</v>
      </c>
      <c r="I39" s="25">
        <f t="shared" si="14"/>
        <v>2766.6499999999996</v>
      </c>
      <c r="J39" s="25">
        <f>IF(SUM(J29-J31+J36)&gt;0,SUM(J29-J31+J36),0)</f>
        <v>2766.6499999999996</v>
      </c>
      <c r="K39" s="25">
        <f t="shared" si="14"/>
        <v>2766.6499999999996</v>
      </c>
      <c r="L39" s="25">
        <f t="shared" si="14"/>
        <v>2766.6499999999996</v>
      </c>
      <c r="M39" s="25">
        <f t="shared" si="14"/>
        <v>2766.6499999999996</v>
      </c>
      <c r="N39" s="25">
        <f t="shared" si="14"/>
        <v>2766.6499999999996</v>
      </c>
      <c r="O39" s="25">
        <f>SUM(C39:N39)</f>
        <v>38799.80000000001</v>
      </c>
    </row>
    <row r="40" spans="1:15" s="10" customFormat="1" ht="5.25" hidden="1" customHeight="1" x14ac:dyDescent="0.2">
      <c r="B40" s="26"/>
      <c r="C40" s="27"/>
      <c r="D40" s="27"/>
      <c r="E40" s="27"/>
      <c r="F40" s="27"/>
      <c r="G40" s="27"/>
      <c r="H40" s="27"/>
      <c r="I40" s="27"/>
      <c r="J40" s="27"/>
      <c r="K40" s="27"/>
      <c r="L40" s="27"/>
      <c r="M40" s="27"/>
      <c r="N40" s="27"/>
      <c r="O40" s="25"/>
    </row>
    <row r="41" spans="1:15" s="10" customFormat="1" ht="11.4" hidden="1" customHeight="1" x14ac:dyDescent="0.2">
      <c r="A41" s="10" t="s">
        <v>82</v>
      </c>
      <c r="B41" s="26"/>
      <c r="C41" s="25">
        <f t="shared" ref="C41:N41" si="15">C29-C31-C32</f>
        <v>4166.6499999999996</v>
      </c>
      <c r="D41" s="25">
        <f t="shared" si="15"/>
        <v>4166.6499999999996</v>
      </c>
      <c r="E41" s="25">
        <f t="shared" si="15"/>
        <v>4166.6499999999996</v>
      </c>
      <c r="F41" s="25">
        <f t="shared" si="15"/>
        <v>4166.6499999999996</v>
      </c>
      <c r="G41" s="25">
        <f t="shared" si="15"/>
        <v>0</v>
      </c>
      <c r="H41" s="25">
        <f t="shared" si="15"/>
        <v>0</v>
      </c>
      <c r="I41" s="25">
        <f t="shared" si="15"/>
        <v>0</v>
      </c>
      <c r="J41" s="25">
        <f t="shared" si="15"/>
        <v>0</v>
      </c>
      <c r="K41" s="25">
        <f t="shared" si="15"/>
        <v>0</v>
      </c>
      <c r="L41" s="25">
        <f t="shared" si="15"/>
        <v>0</v>
      </c>
      <c r="M41" s="25">
        <f t="shared" si="15"/>
        <v>0</v>
      </c>
      <c r="N41" s="25">
        <f t="shared" si="15"/>
        <v>0</v>
      </c>
      <c r="O41" s="25">
        <f>SUM(C41:N41)</f>
        <v>16666.599999999999</v>
      </c>
    </row>
    <row r="42" spans="1:15" s="10" customFormat="1" ht="11.4" hidden="1" customHeight="1" x14ac:dyDescent="0.2">
      <c r="A42" s="10" t="s">
        <v>110</v>
      </c>
      <c r="B42" s="26"/>
      <c r="C42" s="25">
        <f>IF(C41&lt;='Total Firma'!$J$7,C41,'Total Firma'!$J$7)</f>
        <v>4166.6499999999996</v>
      </c>
      <c r="D42" s="25">
        <f>IF(D41&lt;='Total Firma'!$J$7,D41,'Total Firma'!$J$7)</f>
        <v>4166.6499999999996</v>
      </c>
      <c r="E42" s="25">
        <f>IF(E41&lt;='Total Firma'!$J$7,E41,'Total Firma'!$J$7)</f>
        <v>4166.6499999999996</v>
      </c>
      <c r="F42" s="25">
        <f>IF(F41&lt;='Total Firma'!$J$7,F41,'Total Firma'!$J$7)</f>
        <v>4166.6499999999996</v>
      </c>
      <c r="G42" s="25">
        <f>IF(G41&lt;='Total Firma'!$J$7,G41,'Total Firma'!$J$7)</f>
        <v>0</v>
      </c>
      <c r="H42" s="25">
        <f>IF(H41&lt;='Total Firma'!$J$7,H41,'Total Firma'!$J$7)</f>
        <v>0</v>
      </c>
      <c r="I42" s="25">
        <f>IF(I41&lt;='Total Firma'!$J$7,I41,'Total Firma'!$J$7)</f>
        <v>0</v>
      </c>
      <c r="J42" s="25">
        <f>IF(J41&lt;='Total Firma'!$J$7,J41,'Total Firma'!$J$7)</f>
        <v>0</v>
      </c>
      <c r="K42" s="25">
        <f>IF(K41&lt;='Total Firma'!$J$7,K41,'Total Firma'!$J$7)</f>
        <v>0</v>
      </c>
      <c r="L42" s="25">
        <f>IF(L41&lt;='Total Firma'!$J$7,L41,'Total Firma'!$J$7)</f>
        <v>0</v>
      </c>
      <c r="M42" s="25">
        <f>IF(M41&lt;='Total Firma'!$J$7,M41,'Total Firma'!$J$7)</f>
        <v>0</v>
      </c>
      <c r="N42" s="25">
        <f>IF(N41&lt;='Total Firma'!$J$7,N41,'Total Firma'!$J$7)</f>
        <v>0</v>
      </c>
      <c r="O42" s="25">
        <f>SUM(C42:N42)</f>
        <v>16666.599999999999</v>
      </c>
    </row>
    <row r="43" spans="1:15" s="10" customFormat="1" ht="11.4" hidden="1" customHeight="1" x14ac:dyDescent="0.2">
      <c r="A43" s="10" t="s">
        <v>111</v>
      </c>
      <c r="B43" s="26"/>
      <c r="C43" s="25">
        <f t="shared" ref="C43:N43" si="16">C41-C42</f>
        <v>0</v>
      </c>
      <c r="D43" s="25">
        <f t="shared" si="16"/>
        <v>0</v>
      </c>
      <c r="E43" s="25">
        <f t="shared" si="16"/>
        <v>0</v>
      </c>
      <c r="F43" s="25">
        <f t="shared" si="16"/>
        <v>0</v>
      </c>
      <c r="G43" s="25">
        <f t="shared" si="16"/>
        <v>0</v>
      </c>
      <c r="H43" s="25">
        <f t="shared" si="16"/>
        <v>0</v>
      </c>
      <c r="I43" s="25">
        <f t="shared" si="16"/>
        <v>0</v>
      </c>
      <c r="J43" s="25">
        <f t="shared" si="16"/>
        <v>0</v>
      </c>
      <c r="K43" s="25">
        <f t="shared" si="16"/>
        <v>0</v>
      </c>
      <c r="L43" s="25">
        <f t="shared" si="16"/>
        <v>0</v>
      </c>
      <c r="M43" s="25">
        <f t="shared" si="16"/>
        <v>0</v>
      </c>
      <c r="N43" s="25">
        <f t="shared" si="16"/>
        <v>0</v>
      </c>
      <c r="O43" s="25">
        <f>SUM(C43:N43)</f>
        <v>0</v>
      </c>
    </row>
    <row r="44" spans="1:15" s="10" customFormat="1" ht="11.4" hidden="1" customHeight="1" x14ac:dyDescent="0.2">
      <c r="A44" s="10" t="s">
        <v>112</v>
      </c>
      <c r="B44" s="26"/>
      <c r="C44" s="25">
        <f>IF('Total Firma'!$J$7*$O$18&gt;=$O$41,C41,IF(C$18&gt;0,'Total Firma'!$J$7,0))</f>
        <v>4166.6499999999996</v>
      </c>
      <c r="D44" s="25">
        <f>IF('Total Firma'!$J$7*$O$18&gt;=$O$41,D41,IF(D$18&gt;0,'Total Firma'!$J$7,0))</f>
        <v>4166.6499999999996</v>
      </c>
      <c r="E44" s="25">
        <f>IF('Total Firma'!$J$7*$O$18&gt;=$O$41,E41,IF(E$18&gt;0,'Total Firma'!$J$7,0))</f>
        <v>4166.6499999999996</v>
      </c>
      <c r="F44" s="25">
        <f>IF('Total Firma'!$J$7*$O$18&gt;=$O$41,F41,IF(F$18&gt;0,'Total Firma'!$J$7,0))</f>
        <v>4166.6499999999996</v>
      </c>
      <c r="G44" s="25">
        <f>IF('Total Firma'!$J$7*$O$18&gt;=$O$41,G41,IF(G$18&gt;0,'Total Firma'!$J$7,0))</f>
        <v>0</v>
      </c>
      <c r="H44" s="25">
        <f>IF('Total Firma'!$J$7*$O$18&gt;=$O$41,H41,IF(H$18&gt;0,'Total Firma'!$J$7,0))</f>
        <v>0</v>
      </c>
      <c r="I44" s="25">
        <f>IF('Total Firma'!$J$7*$O$18&gt;=$O$41,I41,IF(I$18&gt;0,'Total Firma'!$J$7,0))</f>
        <v>0</v>
      </c>
      <c r="J44" s="25">
        <f>IF('Total Firma'!$J$7*$O$18&gt;=$O$41,J41,IF(J$18&gt;0,'Total Firma'!$J$7,0))</f>
        <v>0</v>
      </c>
      <c r="K44" s="25">
        <f>IF('Total Firma'!$J$7*$O$18&gt;=$O$41,K41,IF(K$18&gt;0,'Total Firma'!$J$7,0))</f>
        <v>0</v>
      </c>
      <c r="L44" s="25">
        <f>IF('Total Firma'!$J$7*$O$18&gt;=$O$41,L41,IF(L$18&gt;0,'Total Firma'!$J$7,0))</f>
        <v>0</v>
      </c>
      <c r="M44" s="25">
        <f>IF('Total Firma'!$J$7*$O$18&gt;=$O$41,M41,IF(M$18&gt;0,'Total Firma'!$J$7,0))</f>
        <v>0</v>
      </c>
      <c r="N44" s="25">
        <f>IF('Total Firma'!$J$7*$O$18&gt;=$O$41,N41,IF(N$18&gt;0,'Total Firma'!$J$7,0))</f>
        <v>0</v>
      </c>
      <c r="O44" s="25">
        <f>SUM(C44:N44)</f>
        <v>16666.599999999999</v>
      </c>
    </row>
    <row r="45" spans="1:15" s="10" customFormat="1" ht="11.4" hidden="1" customHeight="1" x14ac:dyDescent="0.2">
      <c r="A45" s="10" t="s">
        <v>113</v>
      </c>
      <c r="B45" s="26"/>
      <c r="C45" s="25">
        <f t="shared" ref="C45:N45" si="17">IF(C$18&gt;0,SUM($O41-$O44)/$O$18,0)</f>
        <v>0</v>
      </c>
      <c r="D45" s="25">
        <f t="shared" si="17"/>
        <v>0</v>
      </c>
      <c r="E45" s="25">
        <f t="shared" si="17"/>
        <v>0</v>
      </c>
      <c r="F45" s="25">
        <f t="shared" si="17"/>
        <v>0</v>
      </c>
      <c r="G45" s="25">
        <f t="shared" si="17"/>
        <v>0</v>
      </c>
      <c r="H45" s="25">
        <f t="shared" si="17"/>
        <v>0</v>
      </c>
      <c r="I45" s="25">
        <f t="shared" si="17"/>
        <v>0</v>
      </c>
      <c r="J45" s="25">
        <f t="shared" si="17"/>
        <v>0</v>
      </c>
      <c r="K45" s="25">
        <f t="shared" si="17"/>
        <v>0</v>
      </c>
      <c r="L45" s="25">
        <f t="shared" si="17"/>
        <v>0</v>
      </c>
      <c r="M45" s="25">
        <f t="shared" si="17"/>
        <v>0</v>
      </c>
      <c r="N45" s="25">
        <f t="shared" si="17"/>
        <v>0</v>
      </c>
      <c r="O45" s="25">
        <f>SUM(C45:N45)</f>
        <v>0</v>
      </c>
    </row>
    <row r="46" spans="1:15" s="10" customFormat="1" ht="5.25" hidden="1" customHeight="1" x14ac:dyDescent="0.2">
      <c r="B46" s="26"/>
      <c r="C46" s="27"/>
      <c r="D46" s="27"/>
      <c r="E46" s="27"/>
      <c r="F46" s="27"/>
      <c r="G46" s="27"/>
      <c r="H46" s="27"/>
      <c r="I46" s="27"/>
      <c r="J46" s="27"/>
      <c r="K46" s="27"/>
      <c r="L46" s="27"/>
      <c r="M46" s="27"/>
      <c r="N46" s="27"/>
      <c r="O46" s="25"/>
    </row>
    <row r="47" spans="1:15" s="10" customFormat="1" ht="11.4" hidden="1" customHeight="1" x14ac:dyDescent="0.2">
      <c r="A47" s="10" t="s">
        <v>83</v>
      </c>
      <c r="B47" s="26"/>
      <c r="C47" s="25">
        <f t="shared" ref="C47:N47" si="18">C$29-C$28</f>
        <v>4166.6499999999996</v>
      </c>
      <c r="D47" s="25">
        <f t="shared" si="18"/>
        <v>4166.6499999999996</v>
      </c>
      <c r="E47" s="25">
        <f t="shared" si="18"/>
        <v>4166.6499999999996</v>
      </c>
      <c r="F47" s="25">
        <f t="shared" si="18"/>
        <v>4166.6499999999996</v>
      </c>
      <c r="G47" s="25">
        <f t="shared" si="18"/>
        <v>4166.6499999999996</v>
      </c>
      <c r="H47" s="25">
        <f t="shared" si="18"/>
        <v>4166.6499999999996</v>
      </c>
      <c r="I47" s="25">
        <f t="shared" si="18"/>
        <v>4166.6499999999996</v>
      </c>
      <c r="J47" s="25">
        <f t="shared" si="18"/>
        <v>4166.6499999999996</v>
      </c>
      <c r="K47" s="25">
        <f t="shared" si="18"/>
        <v>4166.6499999999996</v>
      </c>
      <c r="L47" s="25">
        <f t="shared" si="18"/>
        <v>4166.6499999999996</v>
      </c>
      <c r="M47" s="25">
        <f t="shared" si="18"/>
        <v>4166.6499999999996</v>
      </c>
      <c r="N47" s="25">
        <f t="shared" si="18"/>
        <v>4166.6499999999996</v>
      </c>
      <c r="O47" s="25">
        <f>SUM(C47:N47)</f>
        <v>49999.80000000001</v>
      </c>
    </row>
    <row r="48" spans="1:15" s="10" customFormat="1" ht="11.4" hidden="1" customHeight="1" x14ac:dyDescent="0.2">
      <c r="A48" s="10" t="s">
        <v>105</v>
      </c>
      <c r="B48" s="26"/>
      <c r="C48" s="25">
        <f>IF(C47&lt;='Total Firma'!$J$7,C47,'Total Firma'!$J$7)</f>
        <v>4166.6499999999996</v>
      </c>
      <c r="D48" s="25">
        <f>IF(D47&lt;='Total Firma'!$J$7,D47,'Total Firma'!$J$7)</f>
        <v>4166.6499999999996</v>
      </c>
      <c r="E48" s="25">
        <f>IF(E47&lt;='Total Firma'!$J$7,E47,'Total Firma'!$J$7)</f>
        <v>4166.6499999999996</v>
      </c>
      <c r="F48" s="25">
        <f>IF(F47&lt;='Total Firma'!$J$7,F47,'Total Firma'!$J$7)</f>
        <v>4166.6499999999996</v>
      </c>
      <c r="G48" s="25">
        <f>IF(G47&lt;='Total Firma'!$J$7,G47,'Total Firma'!$J$7)</f>
        <v>4166.6499999999996</v>
      </c>
      <c r="H48" s="25">
        <f>IF(H47&lt;='Total Firma'!$J$7,H47,'Total Firma'!$J$7)</f>
        <v>4166.6499999999996</v>
      </c>
      <c r="I48" s="25">
        <f>IF(I47&lt;='Total Firma'!$J$7,I47,'Total Firma'!$J$7)</f>
        <v>4166.6499999999996</v>
      </c>
      <c r="J48" s="25">
        <f>IF(J47&lt;='Total Firma'!$J$7,J47,'Total Firma'!$J$7)</f>
        <v>4166.6499999999996</v>
      </c>
      <c r="K48" s="25">
        <f>IF(K47&lt;='Total Firma'!$J$7,K47,'Total Firma'!$J$7)</f>
        <v>4166.6499999999996</v>
      </c>
      <c r="L48" s="25">
        <f>IF(L47&lt;='Total Firma'!$J$7,L47,'Total Firma'!$J$7)</f>
        <v>4166.6499999999996</v>
      </c>
      <c r="M48" s="25">
        <f>IF(M47&lt;='Total Firma'!$J$7,M47,'Total Firma'!$J$7)</f>
        <v>4166.6499999999996</v>
      </c>
      <c r="N48" s="25">
        <f>IF(N47&lt;='Total Firma'!$J$7,N47,'Total Firma'!$J$7)</f>
        <v>4166.6499999999996</v>
      </c>
      <c r="O48" s="25">
        <f>SUM(C48:N48)</f>
        <v>49999.80000000001</v>
      </c>
    </row>
    <row r="49" spans="1:15" s="10" customFormat="1" ht="11.4" hidden="1" customHeight="1" x14ac:dyDescent="0.2">
      <c r="A49" s="10" t="s">
        <v>106</v>
      </c>
      <c r="B49" s="26"/>
      <c r="C49" s="25">
        <f t="shared" ref="C49:N49" si="19">C47-C48</f>
        <v>0</v>
      </c>
      <c r="D49" s="25">
        <f t="shared" si="19"/>
        <v>0</v>
      </c>
      <c r="E49" s="25">
        <f t="shared" si="19"/>
        <v>0</v>
      </c>
      <c r="F49" s="25">
        <f t="shared" si="19"/>
        <v>0</v>
      </c>
      <c r="G49" s="25">
        <f t="shared" si="19"/>
        <v>0</v>
      </c>
      <c r="H49" s="25">
        <f t="shared" si="19"/>
        <v>0</v>
      </c>
      <c r="I49" s="25">
        <f t="shared" si="19"/>
        <v>0</v>
      </c>
      <c r="J49" s="25">
        <f t="shared" si="19"/>
        <v>0</v>
      </c>
      <c r="K49" s="25">
        <f t="shared" si="19"/>
        <v>0</v>
      </c>
      <c r="L49" s="25">
        <f t="shared" si="19"/>
        <v>0</v>
      </c>
      <c r="M49" s="25">
        <f t="shared" si="19"/>
        <v>0</v>
      </c>
      <c r="N49" s="25">
        <f t="shared" si="19"/>
        <v>0</v>
      </c>
      <c r="O49" s="25">
        <f>SUM(C49:N49)</f>
        <v>0</v>
      </c>
    </row>
    <row r="50" spans="1:15" s="10" customFormat="1" ht="11.4" hidden="1" customHeight="1" x14ac:dyDescent="0.2">
      <c r="A50" s="10" t="s">
        <v>104</v>
      </c>
      <c r="B50" s="26"/>
      <c r="C50" s="25">
        <f>IF('Total Firma'!$J$7*$O$19&gt;=$O$47,C47,IF(C$19&gt;0,'Total Firma'!$J$7,0))</f>
        <v>4166.6499999999996</v>
      </c>
      <c r="D50" s="25">
        <f>IF('Total Firma'!$J$7*$O$19&gt;=$O$47,D47,IF(D$19&gt;0,'Total Firma'!$J$7,0))</f>
        <v>4166.6499999999996</v>
      </c>
      <c r="E50" s="25">
        <f>IF('Total Firma'!$J$7*$O$19&gt;=$O$47,E47,IF(E$19&gt;0,'Total Firma'!$J$7,0))</f>
        <v>4166.6499999999996</v>
      </c>
      <c r="F50" s="25">
        <f>IF('Total Firma'!$J$7*$O$19&gt;=$O$47,F47,IF(F$19&gt;0,'Total Firma'!$J$7,0))</f>
        <v>4166.6499999999996</v>
      </c>
      <c r="G50" s="25">
        <f>IF('Total Firma'!$J$7*$O$19&gt;=$O$47,G47,IF(G$19&gt;0,'Total Firma'!$J$7,0))</f>
        <v>4166.6499999999996</v>
      </c>
      <c r="H50" s="25">
        <f>IF('Total Firma'!$J$7*$O$19&gt;=$O$47,H47,IF(H$19&gt;0,'Total Firma'!$J$7,0))</f>
        <v>4166.6499999999996</v>
      </c>
      <c r="I50" s="25">
        <f>IF('Total Firma'!$J$7*$O$19&gt;=$O$47,I47,IF(I$19&gt;0,'Total Firma'!$J$7,0))</f>
        <v>4166.6499999999996</v>
      </c>
      <c r="J50" s="25">
        <f>IF('Total Firma'!$J$7*$O$19&gt;=$O$47,J47,IF(J$19&gt;0,'Total Firma'!$J$7,0))</f>
        <v>4166.6499999999996</v>
      </c>
      <c r="K50" s="25">
        <f>IF('Total Firma'!$J$7*$O$19&gt;=$O$47,K47,IF(K$19&gt;0,'Total Firma'!$J$7,0))</f>
        <v>4166.6499999999996</v>
      </c>
      <c r="L50" s="25">
        <f>IF('Total Firma'!$J$7*$O$19&gt;=$O$47,L47,IF(L$19&gt;0,'Total Firma'!$J$7,0))</f>
        <v>4166.6499999999996</v>
      </c>
      <c r="M50" s="25">
        <f>IF('Total Firma'!$J$7*$O$19&gt;=$O$47,M47,IF(M$19&gt;0,'Total Firma'!$J$7,0))</f>
        <v>4166.6499999999996</v>
      </c>
      <c r="N50" s="25">
        <f>IF('Total Firma'!$J$7*$O$19&gt;=$O$47,N47,IF(N$19&gt;0,'Total Firma'!$J$7,0))</f>
        <v>4166.6499999999996</v>
      </c>
      <c r="O50" s="25">
        <f>SUM(C50:N50)</f>
        <v>49999.80000000001</v>
      </c>
    </row>
    <row r="51" spans="1:15" s="10" customFormat="1" ht="11.4" hidden="1" customHeight="1" x14ac:dyDescent="0.2">
      <c r="A51" s="10" t="s">
        <v>109</v>
      </c>
      <c r="B51" s="26"/>
      <c r="C51" s="25">
        <f t="shared" ref="C51:N51" si="20">IF(C$19&gt;0,SUM($O47-$O50)/$O$19,0)</f>
        <v>0</v>
      </c>
      <c r="D51" s="25">
        <f t="shared" si="20"/>
        <v>0</v>
      </c>
      <c r="E51" s="25">
        <f t="shared" si="20"/>
        <v>0</v>
      </c>
      <c r="F51" s="25">
        <f t="shared" si="20"/>
        <v>0</v>
      </c>
      <c r="G51" s="25">
        <f t="shared" si="20"/>
        <v>0</v>
      </c>
      <c r="H51" s="25">
        <f t="shared" si="20"/>
        <v>0</v>
      </c>
      <c r="I51" s="25">
        <f t="shared" si="20"/>
        <v>0</v>
      </c>
      <c r="J51" s="25">
        <f t="shared" si="20"/>
        <v>0</v>
      </c>
      <c r="K51" s="25">
        <f t="shared" si="20"/>
        <v>0</v>
      </c>
      <c r="L51" s="25">
        <f t="shared" si="20"/>
        <v>0</v>
      </c>
      <c r="M51" s="25">
        <f t="shared" si="20"/>
        <v>0</v>
      </c>
      <c r="N51" s="25">
        <f t="shared" si="20"/>
        <v>0</v>
      </c>
      <c r="O51" s="25">
        <f>SUM(C51:N51)</f>
        <v>0</v>
      </c>
    </row>
    <row r="52" spans="1:15" s="10" customFormat="1" ht="5.25" hidden="1" customHeight="1" x14ac:dyDescent="0.2">
      <c r="B52" s="26"/>
      <c r="C52" s="27"/>
      <c r="D52" s="27"/>
      <c r="E52" s="27"/>
      <c r="F52" s="27"/>
      <c r="G52" s="27"/>
      <c r="H52" s="27"/>
      <c r="I52" s="27"/>
      <c r="J52" s="27"/>
      <c r="K52" s="27"/>
      <c r="L52" s="27"/>
      <c r="M52" s="27"/>
      <c r="N52" s="27"/>
      <c r="O52" s="25"/>
    </row>
    <row r="53" spans="1:15" s="10" customFormat="1" ht="11.4" hidden="1" customHeight="1" x14ac:dyDescent="0.2">
      <c r="A53" s="10" t="s">
        <v>98</v>
      </c>
      <c r="B53" s="26"/>
      <c r="C53" s="25">
        <f t="shared" ref="C53:N53" si="21">C47-C33</f>
        <v>4166.6499999999996</v>
      </c>
      <c r="D53" s="25">
        <f t="shared" si="21"/>
        <v>4166.6499999999996</v>
      </c>
      <c r="E53" s="25">
        <f t="shared" si="21"/>
        <v>4166.6499999999996</v>
      </c>
      <c r="F53" s="25">
        <f t="shared" si="21"/>
        <v>4166.6499999999996</v>
      </c>
      <c r="G53" s="25">
        <f t="shared" si="21"/>
        <v>4166.6499999999996</v>
      </c>
      <c r="H53" s="25">
        <f t="shared" si="21"/>
        <v>4166.6499999999996</v>
      </c>
      <c r="I53" s="25">
        <f t="shared" si="21"/>
        <v>4166.6499999999996</v>
      </c>
      <c r="J53" s="25">
        <f t="shared" si="21"/>
        <v>4166.6499999999996</v>
      </c>
      <c r="K53" s="25">
        <f t="shared" si="21"/>
        <v>4166.6499999999996</v>
      </c>
      <c r="L53" s="25">
        <f t="shared" si="21"/>
        <v>4166.6499999999996</v>
      </c>
      <c r="M53" s="25">
        <f t="shared" si="21"/>
        <v>4166.6499999999996</v>
      </c>
      <c r="N53" s="25">
        <f t="shared" si="21"/>
        <v>4166.6499999999996</v>
      </c>
      <c r="O53" s="25">
        <f>SUM(C53:N53)</f>
        <v>49999.80000000001</v>
      </c>
    </row>
    <row r="54" spans="1:15" s="10" customFormat="1" ht="5.25" hidden="1" customHeight="1" x14ac:dyDescent="0.2">
      <c r="B54" s="26"/>
      <c r="C54" s="27"/>
      <c r="D54" s="27"/>
      <c r="E54" s="27"/>
      <c r="F54" s="27"/>
      <c r="G54" s="27"/>
      <c r="H54" s="27"/>
      <c r="I54" s="27"/>
      <c r="J54" s="27"/>
      <c r="K54" s="27"/>
      <c r="L54" s="27"/>
      <c r="M54" s="27"/>
      <c r="N54" s="27"/>
      <c r="O54" s="25"/>
    </row>
    <row r="55" spans="1:15" s="10" customFormat="1" ht="11.4" customHeight="1" x14ac:dyDescent="0.2">
      <c r="A55" s="10" t="s">
        <v>100</v>
      </c>
      <c r="B55" s="26"/>
      <c r="C55" s="30">
        <v>0</v>
      </c>
      <c r="D55" s="30">
        <v>0</v>
      </c>
      <c r="E55" s="30">
        <v>0</v>
      </c>
      <c r="F55" s="30">
        <v>0</v>
      </c>
      <c r="G55" s="30">
        <v>0</v>
      </c>
      <c r="H55" s="30">
        <v>0</v>
      </c>
      <c r="I55" s="30">
        <v>0</v>
      </c>
      <c r="J55" s="30">
        <v>0</v>
      </c>
      <c r="K55" s="30">
        <v>0</v>
      </c>
      <c r="L55" s="30">
        <v>0</v>
      </c>
      <c r="M55" s="30">
        <v>0</v>
      </c>
      <c r="N55" s="30">
        <v>0</v>
      </c>
      <c r="O55" s="25">
        <f>SUM(C55:N55)</f>
        <v>0</v>
      </c>
    </row>
    <row r="56" spans="1:15" s="10" customFormat="1" ht="11.4" customHeight="1" x14ac:dyDescent="0.2">
      <c r="A56" s="10" t="s">
        <v>27</v>
      </c>
      <c r="B56" s="26"/>
      <c r="C56" s="30">
        <v>0</v>
      </c>
      <c r="D56" s="30">
        <v>0</v>
      </c>
      <c r="E56" s="30">
        <v>0</v>
      </c>
      <c r="F56" s="30">
        <v>0</v>
      </c>
      <c r="G56" s="30">
        <v>0</v>
      </c>
      <c r="H56" s="30">
        <v>0</v>
      </c>
      <c r="I56" s="30">
        <v>0</v>
      </c>
      <c r="J56" s="30">
        <v>0</v>
      </c>
      <c r="K56" s="30">
        <v>0</v>
      </c>
      <c r="L56" s="30">
        <v>0</v>
      </c>
      <c r="M56" s="30">
        <v>0</v>
      </c>
      <c r="N56" s="30">
        <v>0</v>
      </c>
      <c r="O56" s="25">
        <f>SUM(C56:N56)</f>
        <v>0</v>
      </c>
    </row>
    <row r="57" spans="1:15" s="10" customFormat="1" ht="11.4" customHeight="1" x14ac:dyDescent="0.25">
      <c r="A57" s="9" t="s">
        <v>4</v>
      </c>
      <c r="B57" s="26"/>
      <c r="C57" s="28">
        <f t="shared" ref="C57:N57" si="22">SUM(C29,C55:C56)</f>
        <v>4166.6499999999996</v>
      </c>
      <c r="D57" s="28">
        <f t="shared" si="22"/>
        <v>4166.6499999999996</v>
      </c>
      <c r="E57" s="28">
        <f t="shared" si="22"/>
        <v>4166.6499999999996</v>
      </c>
      <c r="F57" s="28">
        <f t="shared" si="22"/>
        <v>4166.6499999999996</v>
      </c>
      <c r="G57" s="28">
        <f t="shared" si="22"/>
        <v>4166.6499999999996</v>
      </c>
      <c r="H57" s="28">
        <f t="shared" si="22"/>
        <v>4166.6499999999996</v>
      </c>
      <c r="I57" s="28">
        <f t="shared" si="22"/>
        <v>4166.6499999999996</v>
      </c>
      <c r="J57" s="28">
        <f t="shared" si="22"/>
        <v>4166.6499999999996</v>
      </c>
      <c r="K57" s="28">
        <f t="shared" si="22"/>
        <v>4166.6499999999996</v>
      </c>
      <c r="L57" s="28">
        <f t="shared" si="22"/>
        <v>4166.6499999999996</v>
      </c>
      <c r="M57" s="28">
        <f t="shared" si="22"/>
        <v>4166.6499999999996</v>
      </c>
      <c r="N57" s="28">
        <f t="shared" si="22"/>
        <v>4166.6499999999996</v>
      </c>
      <c r="O57" s="28">
        <f>SUM(C57:N57)</f>
        <v>49999.80000000001</v>
      </c>
    </row>
    <row r="58" spans="1:15" s="10" customFormat="1" ht="6" customHeight="1" x14ac:dyDescent="0.2">
      <c r="B58" s="26"/>
      <c r="C58" s="27"/>
      <c r="D58" s="27"/>
      <c r="E58" s="27"/>
      <c r="F58" s="27"/>
      <c r="G58" s="27"/>
      <c r="H58" s="27"/>
      <c r="I58" s="27"/>
      <c r="J58" s="27"/>
      <c r="K58" s="27"/>
      <c r="L58" s="27"/>
      <c r="M58" s="27"/>
      <c r="N58" s="27"/>
      <c r="O58" s="25"/>
    </row>
    <row r="59" spans="1:15" s="10" customFormat="1" ht="11.4" customHeight="1" x14ac:dyDescent="0.2">
      <c r="A59" s="10" t="s">
        <v>6</v>
      </c>
      <c r="B59" s="29">
        <f>'Total Firma'!$E$7</f>
        <v>5.2999999999999999E-2</v>
      </c>
      <c r="C59" s="25">
        <f t="shared" ref="C59:N59" si="23">ROUND(SUM(C77*$B59)*-1*2,1)/2</f>
        <v>-220.85</v>
      </c>
      <c r="D59" s="25">
        <f t="shared" si="23"/>
        <v>-220.85</v>
      </c>
      <c r="E59" s="25">
        <f t="shared" si="23"/>
        <v>-220.85</v>
      </c>
      <c r="F59" s="25">
        <f t="shared" si="23"/>
        <v>-220.85</v>
      </c>
      <c r="G59" s="25">
        <f t="shared" si="23"/>
        <v>-146.65</v>
      </c>
      <c r="H59" s="25">
        <f t="shared" si="23"/>
        <v>-146.65</v>
      </c>
      <c r="I59" s="25">
        <f t="shared" si="23"/>
        <v>-146.65</v>
      </c>
      <c r="J59" s="25">
        <f t="shared" si="23"/>
        <v>-146.65</v>
      </c>
      <c r="K59" s="25">
        <f t="shared" si="23"/>
        <v>-146.65</v>
      </c>
      <c r="L59" s="25">
        <f t="shared" si="23"/>
        <v>-146.65</v>
      </c>
      <c r="M59" s="25">
        <f t="shared" si="23"/>
        <v>-146.65</v>
      </c>
      <c r="N59" s="25">
        <f t="shared" si="23"/>
        <v>-146.65</v>
      </c>
      <c r="O59" s="25">
        <f t="shared" ref="O59:O67" si="24">SUM(C59:N59)</f>
        <v>-2056.6000000000004</v>
      </c>
    </row>
    <row r="60" spans="1:15" s="10" customFormat="1" ht="11.4" customHeight="1" x14ac:dyDescent="0.2">
      <c r="A60" s="10" t="s">
        <v>48</v>
      </c>
      <c r="B60" s="29">
        <f>'Total Firma'!$H$7</f>
        <v>1.0999999999999999E-2</v>
      </c>
      <c r="C60" s="25">
        <f t="shared" ref="C60:N60" si="25">ROUND(SUM(C78*$B60)*-1*2,1)/2</f>
        <v>-45.85</v>
      </c>
      <c r="D60" s="25">
        <f t="shared" si="25"/>
        <v>-45.85</v>
      </c>
      <c r="E60" s="25">
        <f t="shared" si="25"/>
        <v>-45.85</v>
      </c>
      <c r="F60" s="25">
        <f t="shared" si="25"/>
        <v>-45.85</v>
      </c>
      <c r="G60" s="25">
        <f t="shared" si="25"/>
        <v>0</v>
      </c>
      <c r="H60" s="25">
        <f t="shared" si="25"/>
        <v>0</v>
      </c>
      <c r="I60" s="25">
        <f t="shared" si="25"/>
        <v>0</v>
      </c>
      <c r="J60" s="25">
        <f t="shared" si="25"/>
        <v>0</v>
      </c>
      <c r="K60" s="25">
        <f t="shared" si="25"/>
        <v>0</v>
      </c>
      <c r="L60" s="25">
        <f t="shared" si="25"/>
        <v>0</v>
      </c>
      <c r="M60" s="25">
        <f t="shared" si="25"/>
        <v>0</v>
      </c>
      <c r="N60" s="25">
        <f t="shared" si="25"/>
        <v>0</v>
      </c>
      <c r="O60" s="25">
        <f t="shared" ref="O60" si="26">SUM(C60:N60)</f>
        <v>-183.4</v>
      </c>
    </row>
    <row r="61" spans="1:15" s="10" customFormat="1" ht="11.4" customHeight="1" x14ac:dyDescent="0.2">
      <c r="A61" s="10" t="s">
        <v>55</v>
      </c>
      <c r="B61" s="56">
        <f>'Total Firma'!$I$7</f>
        <v>5.0000000000000001E-3</v>
      </c>
      <c r="C61" s="25">
        <f t="shared" ref="C61:N61" si="27">ROUND(SUM(C79*$B61)*-1*2,1)/2</f>
        <v>0</v>
      </c>
      <c r="D61" s="25">
        <f t="shared" si="27"/>
        <v>0</v>
      </c>
      <c r="E61" s="25">
        <f t="shared" si="27"/>
        <v>0</v>
      </c>
      <c r="F61" s="25">
        <f t="shared" si="27"/>
        <v>0</v>
      </c>
      <c r="G61" s="25">
        <f t="shared" si="27"/>
        <v>0</v>
      </c>
      <c r="H61" s="25">
        <f t="shared" si="27"/>
        <v>0</v>
      </c>
      <c r="I61" s="25">
        <f t="shared" si="27"/>
        <v>0</v>
      </c>
      <c r="J61" s="25">
        <f t="shared" si="27"/>
        <v>0</v>
      </c>
      <c r="K61" s="25">
        <f t="shared" si="27"/>
        <v>0</v>
      </c>
      <c r="L61" s="25">
        <f t="shared" si="27"/>
        <v>0</v>
      </c>
      <c r="M61" s="25">
        <f t="shared" si="27"/>
        <v>0</v>
      </c>
      <c r="N61" s="25">
        <f t="shared" si="27"/>
        <v>0</v>
      </c>
      <c r="O61" s="25">
        <f t="shared" si="24"/>
        <v>0</v>
      </c>
    </row>
    <row r="62" spans="1:15" s="10" customFormat="1" ht="11.4" customHeight="1" x14ac:dyDescent="0.2">
      <c r="A62" s="10" t="s">
        <v>7</v>
      </c>
      <c r="B62" s="26"/>
      <c r="C62" s="30">
        <v>0</v>
      </c>
      <c r="D62" s="30">
        <v>0</v>
      </c>
      <c r="E62" s="30">
        <v>0</v>
      </c>
      <c r="F62" s="30">
        <v>0</v>
      </c>
      <c r="G62" s="30">
        <v>0</v>
      </c>
      <c r="H62" s="30">
        <v>0</v>
      </c>
      <c r="I62" s="30">
        <v>0</v>
      </c>
      <c r="J62" s="30">
        <v>0</v>
      </c>
      <c r="K62" s="30">
        <v>0</v>
      </c>
      <c r="L62" s="30">
        <v>0</v>
      </c>
      <c r="M62" s="30">
        <v>0</v>
      </c>
      <c r="N62" s="30">
        <v>0</v>
      </c>
      <c r="O62" s="25">
        <f t="shared" si="24"/>
        <v>0</v>
      </c>
    </row>
    <row r="63" spans="1:15" s="10" customFormat="1" ht="11.4" customHeight="1" x14ac:dyDescent="0.2">
      <c r="A63" s="10" t="s">
        <v>43</v>
      </c>
      <c r="B63" s="29">
        <f>IF($C$8="M",'Total Firma'!$K$8,'Total Firma'!$K$7)</f>
        <v>0</v>
      </c>
      <c r="C63" s="25">
        <f t="shared" ref="C63:N63" si="28">ROUND(SUM(C81*$B63)*-1*2,1)/2</f>
        <v>0</v>
      </c>
      <c r="D63" s="25">
        <f t="shared" si="28"/>
        <v>0</v>
      </c>
      <c r="E63" s="25">
        <f t="shared" si="28"/>
        <v>0</v>
      </c>
      <c r="F63" s="25">
        <f t="shared" si="28"/>
        <v>0</v>
      </c>
      <c r="G63" s="25">
        <f t="shared" si="28"/>
        <v>0</v>
      </c>
      <c r="H63" s="25">
        <f t="shared" si="28"/>
        <v>0</v>
      </c>
      <c r="I63" s="25">
        <f t="shared" si="28"/>
        <v>0</v>
      </c>
      <c r="J63" s="25">
        <f t="shared" si="28"/>
        <v>0</v>
      </c>
      <c r="K63" s="25">
        <f t="shared" si="28"/>
        <v>0</v>
      </c>
      <c r="L63" s="25">
        <f t="shared" si="28"/>
        <v>0</v>
      </c>
      <c r="M63" s="25">
        <f t="shared" si="28"/>
        <v>0</v>
      </c>
      <c r="N63" s="25">
        <f t="shared" si="28"/>
        <v>0</v>
      </c>
      <c r="O63" s="25">
        <f t="shared" si="24"/>
        <v>0</v>
      </c>
    </row>
    <row r="64" spans="1:15" s="10" customFormat="1" ht="11.4" customHeight="1" x14ac:dyDescent="0.2">
      <c r="A64" s="10" t="s">
        <v>149</v>
      </c>
      <c r="B64" s="29">
        <f>IF($C$8="M",'Total Firma'!$L$8,'Total Firma'!$L$7)</f>
        <v>0</v>
      </c>
      <c r="C64" s="25">
        <f t="shared" ref="C64:N64" si="29">ROUND(SUM(C82*$B64)*-1*2,1)/2</f>
        <v>0</v>
      </c>
      <c r="D64" s="25">
        <f t="shared" si="29"/>
        <v>0</v>
      </c>
      <c r="E64" s="25">
        <f t="shared" si="29"/>
        <v>0</v>
      </c>
      <c r="F64" s="25">
        <f t="shared" si="29"/>
        <v>0</v>
      </c>
      <c r="G64" s="25">
        <f t="shared" si="29"/>
        <v>0</v>
      </c>
      <c r="H64" s="25">
        <f t="shared" si="29"/>
        <v>0</v>
      </c>
      <c r="I64" s="25">
        <f t="shared" si="29"/>
        <v>0</v>
      </c>
      <c r="J64" s="25">
        <f t="shared" si="29"/>
        <v>0</v>
      </c>
      <c r="K64" s="25">
        <f t="shared" si="29"/>
        <v>0</v>
      </c>
      <c r="L64" s="25">
        <f t="shared" si="29"/>
        <v>0</v>
      </c>
      <c r="M64" s="25">
        <f t="shared" si="29"/>
        <v>0</v>
      </c>
      <c r="N64" s="25">
        <f t="shared" si="29"/>
        <v>0</v>
      </c>
      <c r="O64" s="25">
        <f t="shared" ref="O64" si="30">SUM(C64:N64)</f>
        <v>0</v>
      </c>
    </row>
    <row r="65" spans="1:15" s="10" customFormat="1" ht="11.4" customHeight="1" x14ac:dyDescent="0.2">
      <c r="A65" s="10" t="s">
        <v>9</v>
      </c>
      <c r="B65" s="29">
        <f>IF($C$8="M",'Total Firma'!M$8,'Total Firma'!M$7)</f>
        <v>0</v>
      </c>
      <c r="C65" s="25">
        <f t="shared" ref="C65:N65" si="31">ROUND(SUM(C83*$B65)*-1*2,1)/2</f>
        <v>0</v>
      </c>
      <c r="D65" s="25">
        <f t="shared" si="31"/>
        <v>0</v>
      </c>
      <c r="E65" s="25">
        <f t="shared" si="31"/>
        <v>0</v>
      </c>
      <c r="F65" s="25">
        <f t="shared" si="31"/>
        <v>0</v>
      </c>
      <c r="G65" s="25">
        <f t="shared" si="31"/>
        <v>0</v>
      </c>
      <c r="H65" s="25">
        <f t="shared" si="31"/>
        <v>0</v>
      </c>
      <c r="I65" s="25">
        <f t="shared" si="31"/>
        <v>0</v>
      </c>
      <c r="J65" s="25">
        <f t="shared" si="31"/>
        <v>0</v>
      </c>
      <c r="K65" s="25">
        <f t="shared" si="31"/>
        <v>0</v>
      </c>
      <c r="L65" s="25">
        <f t="shared" si="31"/>
        <v>0</v>
      </c>
      <c r="M65" s="25">
        <f t="shared" si="31"/>
        <v>0</v>
      </c>
      <c r="N65" s="25">
        <f t="shared" si="31"/>
        <v>0</v>
      </c>
      <c r="O65" s="25">
        <f t="shared" si="24"/>
        <v>0</v>
      </c>
    </row>
    <row r="66" spans="1:15" s="10" customFormat="1" ht="11.4" customHeight="1" x14ac:dyDescent="0.2">
      <c r="A66" s="10" t="s">
        <v>10</v>
      </c>
      <c r="B66" s="26"/>
      <c r="C66" s="30">
        <v>0</v>
      </c>
      <c r="D66" s="30">
        <v>0</v>
      </c>
      <c r="E66" s="30">
        <v>0</v>
      </c>
      <c r="F66" s="30">
        <v>0</v>
      </c>
      <c r="G66" s="30">
        <v>0</v>
      </c>
      <c r="H66" s="30">
        <v>0</v>
      </c>
      <c r="I66" s="30">
        <v>0</v>
      </c>
      <c r="J66" s="30">
        <v>0</v>
      </c>
      <c r="K66" s="30">
        <v>0</v>
      </c>
      <c r="L66" s="30">
        <v>0</v>
      </c>
      <c r="M66" s="30">
        <v>0</v>
      </c>
      <c r="N66" s="30">
        <v>0</v>
      </c>
      <c r="O66" s="25">
        <f t="shared" si="24"/>
        <v>0</v>
      </c>
    </row>
    <row r="67" spans="1:15" s="10" customFormat="1" ht="11.4" customHeight="1" x14ac:dyDescent="0.2">
      <c r="A67" s="10" t="s">
        <v>11</v>
      </c>
      <c r="B67" s="26"/>
      <c r="C67" s="30">
        <v>0</v>
      </c>
      <c r="D67" s="30">
        <v>0</v>
      </c>
      <c r="E67" s="30">
        <v>0</v>
      </c>
      <c r="F67" s="30">
        <v>0</v>
      </c>
      <c r="G67" s="30">
        <v>0</v>
      </c>
      <c r="H67" s="30">
        <v>0</v>
      </c>
      <c r="I67" s="30">
        <v>0</v>
      </c>
      <c r="J67" s="30">
        <v>0</v>
      </c>
      <c r="K67" s="30">
        <v>0</v>
      </c>
      <c r="L67" s="30">
        <v>0</v>
      </c>
      <c r="M67" s="30">
        <v>0</v>
      </c>
      <c r="N67" s="30">
        <v>0</v>
      </c>
      <c r="O67" s="25">
        <f t="shared" si="24"/>
        <v>0</v>
      </c>
    </row>
    <row r="68" spans="1:15" s="9" customFormat="1" ht="11.4" customHeight="1" x14ac:dyDescent="0.25">
      <c r="A68" s="9" t="s">
        <v>56</v>
      </c>
      <c r="B68" s="26"/>
      <c r="C68" s="28">
        <f t="shared" ref="C68:N68" si="32">SUM(C57:C67)</f>
        <v>3899.95</v>
      </c>
      <c r="D68" s="28">
        <f t="shared" si="32"/>
        <v>3899.95</v>
      </c>
      <c r="E68" s="28">
        <f t="shared" si="32"/>
        <v>3899.95</v>
      </c>
      <c r="F68" s="28">
        <f t="shared" si="32"/>
        <v>3899.95</v>
      </c>
      <c r="G68" s="28">
        <f t="shared" si="32"/>
        <v>4019.9999999999995</v>
      </c>
      <c r="H68" s="28">
        <f t="shared" si="32"/>
        <v>4019.9999999999995</v>
      </c>
      <c r="I68" s="28">
        <f t="shared" si="32"/>
        <v>4019.9999999999995</v>
      </c>
      <c r="J68" s="28">
        <f t="shared" si="32"/>
        <v>4019.9999999999995</v>
      </c>
      <c r="K68" s="28">
        <f t="shared" si="32"/>
        <v>4019.9999999999995</v>
      </c>
      <c r="L68" s="28">
        <f t="shared" si="32"/>
        <v>4019.9999999999995</v>
      </c>
      <c r="M68" s="28">
        <f t="shared" si="32"/>
        <v>4019.9999999999995</v>
      </c>
      <c r="N68" s="28">
        <f t="shared" si="32"/>
        <v>4019.9999999999995</v>
      </c>
      <c r="O68" s="28">
        <f>SUM(C68:N68)</f>
        <v>47759.799999999996</v>
      </c>
    </row>
    <row r="69" spans="1:15" s="10" customFormat="1" ht="6" customHeight="1" x14ac:dyDescent="0.25">
      <c r="A69" s="9"/>
      <c r="B69" s="26"/>
      <c r="C69" s="27"/>
      <c r="D69" s="27"/>
      <c r="E69" s="27"/>
      <c r="F69" s="27"/>
      <c r="G69" s="27"/>
      <c r="H69" s="27"/>
      <c r="I69" s="27"/>
      <c r="J69" s="27"/>
      <c r="K69" s="27"/>
      <c r="L69" s="27"/>
      <c r="M69" s="27"/>
      <c r="N69" s="27"/>
      <c r="O69" s="25"/>
    </row>
    <row r="70" spans="1:15" s="10" customFormat="1" ht="11.4" customHeight="1" x14ac:dyDescent="0.2">
      <c r="A70" s="10" t="s">
        <v>1</v>
      </c>
      <c r="B70" s="26"/>
      <c r="C70" s="30">
        <v>0</v>
      </c>
      <c r="D70" s="30">
        <v>0</v>
      </c>
      <c r="E70" s="30">
        <v>0</v>
      </c>
      <c r="F70" s="30">
        <v>0</v>
      </c>
      <c r="G70" s="30">
        <v>0</v>
      </c>
      <c r="H70" s="30">
        <v>0</v>
      </c>
      <c r="I70" s="30">
        <v>0</v>
      </c>
      <c r="J70" s="30">
        <v>0</v>
      </c>
      <c r="K70" s="30">
        <v>0</v>
      </c>
      <c r="L70" s="30">
        <v>0</v>
      </c>
      <c r="M70" s="30">
        <v>0</v>
      </c>
      <c r="N70" s="30">
        <v>0</v>
      </c>
      <c r="O70" s="25">
        <f>SUM(C70:N70)</f>
        <v>0</v>
      </c>
    </row>
    <row r="71" spans="1:15" s="9" customFormat="1" ht="11.4" customHeight="1" x14ac:dyDescent="0.25">
      <c r="A71" s="9" t="s">
        <v>38</v>
      </c>
      <c r="B71" s="26"/>
      <c r="C71" s="28">
        <f t="shared" ref="C71:N71" si="33">SUM(C68:C70)</f>
        <v>3899.95</v>
      </c>
      <c r="D71" s="28">
        <f t="shared" si="33"/>
        <v>3899.95</v>
      </c>
      <c r="E71" s="28">
        <f t="shared" si="33"/>
        <v>3899.95</v>
      </c>
      <c r="F71" s="28">
        <f t="shared" si="33"/>
        <v>3899.95</v>
      </c>
      <c r="G71" s="28">
        <f t="shared" si="33"/>
        <v>4019.9999999999995</v>
      </c>
      <c r="H71" s="28">
        <f t="shared" si="33"/>
        <v>4019.9999999999995</v>
      </c>
      <c r="I71" s="28">
        <f t="shared" si="33"/>
        <v>4019.9999999999995</v>
      </c>
      <c r="J71" s="28">
        <f t="shared" si="33"/>
        <v>4019.9999999999995</v>
      </c>
      <c r="K71" s="28">
        <f t="shared" si="33"/>
        <v>4019.9999999999995</v>
      </c>
      <c r="L71" s="28">
        <f t="shared" si="33"/>
        <v>4019.9999999999995</v>
      </c>
      <c r="M71" s="28">
        <f t="shared" si="33"/>
        <v>4019.9999999999995</v>
      </c>
      <c r="N71" s="28">
        <f t="shared" si="33"/>
        <v>4019.9999999999995</v>
      </c>
      <c r="O71" s="28">
        <f>SUM(C71:N71)</f>
        <v>47759.799999999996</v>
      </c>
    </row>
    <row r="72" spans="1:15" s="10" customFormat="1" ht="6" customHeight="1" x14ac:dyDescent="0.2">
      <c r="B72" s="26"/>
      <c r="C72" s="27"/>
      <c r="D72" s="27"/>
      <c r="E72" s="27"/>
      <c r="F72" s="27"/>
      <c r="G72" s="27"/>
      <c r="H72" s="27"/>
      <c r="I72" s="27"/>
      <c r="J72" s="27"/>
      <c r="K72" s="27"/>
      <c r="L72" s="27"/>
      <c r="M72" s="27"/>
      <c r="N72" s="27"/>
      <c r="O72" s="25"/>
    </row>
    <row r="73" spans="1:15" s="10" customFormat="1" ht="11.4" customHeight="1" x14ac:dyDescent="0.2">
      <c r="A73" s="10" t="s">
        <v>39</v>
      </c>
      <c r="B73" s="26"/>
      <c r="C73" s="30">
        <v>0</v>
      </c>
      <c r="D73" s="30">
        <v>0</v>
      </c>
      <c r="E73" s="30">
        <v>0</v>
      </c>
      <c r="F73" s="30">
        <v>0</v>
      </c>
      <c r="G73" s="30">
        <v>0</v>
      </c>
      <c r="H73" s="30">
        <v>0</v>
      </c>
      <c r="I73" s="30">
        <v>0</v>
      </c>
      <c r="J73" s="30">
        <v>0</v>
      </c>
      <c r="K73" s="30">
        <v>0</v>
      </c>
      <c r="L73" s="30">
        <v>0</v>
      </c>
      <c r="M73" s="30">
        <v>0</v>
      </c>
      <c r="N73" s="30">
        <v>0</v>
      </c>
      <c r="O73" s="25">
        <f>SUM(C73:N73)</f>
        <v>0</v>
      </c>
    </row>
    <row r="74" spans="1:15" s="9" customFormat="1" ht="11.4" customHeight="1" x14ac:dyDescent="0.25">
      <c r="A74" s="9" t="s">
        <v>40</v>
      </c>
      <c r="B74" s="26"/>
      <c r="C74" s="28">
        <f>SUM(C71-C73)</f>
        <v>3899.95</v>
      </c>
      <c r="D74" s="28">
        <f t="shared" ref="D74:N74" si="34">SUM(D71-D73)</f>
        <v>3899.95</v>
      </c>
      <c r="E74" s="28">
        <f t="shared" si="34"/>
        <v>3899.95</v>
      </c>
      <c r="F74" s="28">
        <f t="shared" si="34"/>
        <v>3899.95</v>
      </c>
      <c r="G74" s="28">
        <f t="shared" si="34"/>
        <v>4019.9999999999995</v>
      </c>
      <c r="H74" s="28">
        <f t="shared" si="34"/>
        <v>4019.9999999999995</v>
      </c>
      <c r="I74" s="28">
        <f t="shared" si="34"/>
        <v>4019.9999999999995</v>
      </c>
      <c r="J74" s="28">
        <f t="shared" si="34"/>
        <v>4019.9999999999995</v>
      </c>
      <c r="K74" s="28">
        <f t="shared" si="34"/>
        <v>4019.9999999999995</v>
      </c>
      <c r="L74" s="28">
        <f t="shared" si="34"/>
        <v>4019.9999999999995</v>
      </c>
      <c r="M74" s="28">
        <f t="shared" si="34"/>
        <v>4019.9999999999995</v>
      </c>
      <c r="N74" s="28">
        <f t="shared" si="34"/>
        <v>4019.9999999999995</v>
      </c>
      <c r="O74" s="28">
        <f>SUM(C74:N74)</f>
        <v>47759.799999999996</v>
      </c>
    </row>
    <row r="75" spans="1:15" s="10" customFormat="1" ht="11.4" x14ac:dyDescent="0.2">
      <c r="B75" s="26"/>
      <c r="C75" s="12"/>
      <c r="D75" s="12"/>
      <c r="E75" s="12"/>
      <c r="F75" s="12"/>
      <c r="G75" s="12"/>
      <c r="H75" s="12"/>
      <c r="I75" s="12"/>
      <c r="J75" s="12"/>
      <c r="K75" s="12"/>
      <c r="L75" s="12"/>
      <c r="M75" s="12"/>
      <c r="N75" s="12"/>
      <c r="O75" s="12"/>
    </row>
    <row r="76" spans="1:15" s="10" customFormat="1" ht="11.4" hidden="1" outlineLevel="1" x14ac:dyDescent="0.2">
      <c r="A76" s="114" t="s">
        <v>150</v>
      </c>
      <c r="C76" s="12"/>
      <c r="D76" s="12"/>
      <c r="E76" s="12"/>
      <c r="F76" s="12"/>
      <c r="G76" s="12"/>
      <c r="H76" s="12"/>
      <c r="I76" s="12"/>
      <c r="J76" s="12"/>
      <c r="K76" s="12"/>
      <c r="L76" s="12"/>
      <c r="M76" s="12"/>
      <c r="N76" s="12"/>
      <c r="O76" s="12"/>
    </row>
    <row r="77" spans="1:15" s="9" customFormat="1" ht="11.4" hidden="1" customHeight="1" outlineLevel="1" x14ac:dyDescent="0.25">
      <c r="A77" s="9" t="s">
        <v>63</v>
      </c>
      <c r="B77" s="26"/>
      <c r="C77" s="28">
        <f t="shared" ref="C77:N77" si="35">C39</f>
        <v>4166.6499999999996</v>
      </c>
      <c r="D77" s="28">
        <f t="shared" si="35"/>
        <v>4166.6499999999996</v>
      </c>
      <c r="E77" s="28">
        <f t="shared" si="35"/>
        <v>4166.6499999999996</v>
      </c>
      <c r="F77" s="28">
        <f t="shared" si="35"/>
        <v>4166.6499999999996</v>
      </c>
      <c r="G77" s="28">
        <f t="shared" si="35"/>
        <v>2766.6499999999996</v>
      </c>
      <c r="H77" s="28">
        <f t="shared" si="35"/>
        <v>2766.6499999999996</v>
      </c>
      <c r="I77" s="28">
        <f t="shared" si="35"/>
        <v>2766.6499999999996</v>
      </c>
      <c r="J77" s="28">
        <f t="shared" si="35"/>
        <v>2766.6499999999996</v>
      </c>
      <c r="K77" s="28">
        <f t="shared" si="35"/>
        <v>2766.6499999999996</v>
      </c>
      <c r="L77" s="28">
        <f t="shared" si="35"/>
        <v>2766.6499999999996</v>
      </c>
      <c r="M77" s="28">
        <f t="shared" si="35"/>
        <v>2766.6499999999996</v>
      </c>
      <c r="N77" s="28">
        <f t="shared" si="35"/>
        <v>2766.6499999999996</v>
      </c>
      <c r="O77" s="28">
        <f>SUM(C77:N77)</f>
        <v>38799.80000000001</v>
      </c>
    </row>
    <row r="78" spans="1:15" s="9" customFormat="1" ht="11.4" hidden="1" customHeight="1" outlineLevel="1" x14ac:dyDescent="0.25">
      <c r="A78" s="9" t="s">
        <v>64</v>
      </c>
      <c r="B78" s="26"/>
      <c r="C78" s="28">
        <f t="shared" ref="C78:N78" si="36">C42</f>
        <v>4166.6499999999996</v>
      </c>
      <c r="D78" s="28">
        <f t="shared" si="36"/>
        <v>4166.6499999999996</v>
      </c>
      <c r="E78" s="28">
        <f t="shared" si="36"/>
        <v>4166.6499999999996</v>
      </c>
      <c r="F78" s="28">
        <f t="shared" si="36"/>
        <v>4166.6499999999996</v>
      </c>
      <c r="G78" s="28">
        <f t="shared" si="36"/>
        <v>0</v>
      </c>
      <c r="H78" s="28">
        <f t="shared" si="36"/>
        <v>0</v>
      </c>
      <c r="I78" s="28">
        <f t="shared" si="36"/>
        <v>0</v>
      </c>
      <c r="J78" s="28">
        <f t="shared" si="36"/>
        <v>0</v>
      </c>
      <c r="K78" s="28">
        <f t="shared" si="36"/>
        <v>0</v>
      </c>
      <c r="L78" s="28">
        <f t="shared" si="36"/>
        <v>0</v>
      </c>
      <c r="M78" s="28">
        <f t="shared" si="36"/>
        <v>0</v>
      </c>
      <c r="N78" s="28">
        <f t="shared" si="36"/>
        <v>0</v>
      </c>
      <c r="O78" s="28">
        <f>SUM(C78:N78)</f>
        <v>16666.599999999999</v>
      </c>
    </row>
    <row r="79" spans="1:15" s="9" customFormat="1" ht="11.4" hidden="1" customHeight="1" outlineLevel="1" x14ac:dyDescent="0.25">
      <c r="A79" s="9" t="s">
        <v>78</v>
      </c>
      <c r="B79" s="26"/>
      <c r="C79" s="28">
        <f t="shared" ref="C79:N79" si="37">C43</f>
        <v>0</v>
      </c>
      <c r="D79" s="28">
        <f t="shared" si="37"/>
        <v>0</v>
      </c>
      <c r="E79" s="28">
        <f t="shared" si="37"/>
        <v>0</v>
      </c>
      <c r="F79" s="28">
        <f t="shared" si="37"/>
        <v>0</v>
      </c>
      <c r="G79" s="28">
        <f t="shared" si="37"/>
        <v>0</v>
      </c>
      <c r="H79" s="28">
        <f t="shared" si="37"/>
        <v>0</v>
      </c>
      <c r="I79" s="28">
        <f t="shared" si="37"/>
        <v>0</v>
      </c>
      <c r="J79" s="28">
        <f t="shared" si="37"/>
        <v>0</v>
      </c>
      <c r="K79" s="28">
        <f t="shared" si="37"/>
        <v>0</v>
      </c>
      <c r="L79" s="28">
        <f t="shared" si="37"/>
        <v>0</v>
      </c>
      <c r="M79" s="28">
        <f t="shared" si="37"/>
        <v>0</v>
      </c>
      <c r="N79" s="28">
        <f t="shared" si="37"/>
        <v>0</v>
      </c>
      <c r="O79" s="28">
        <f>SUM(C79:N79)</f>
        <v>0</v>
      </c>
    </row>
    <row r="80" spans="1:15" s="10" customFormat="1" ht="11.4" hidden="1" customHeight="1" outlineLevel="1" x14ac:dyDescent="0.2">
      <c r="A80" s="57" t="s">
        <v>80</v>
      </c>
      <c r="B80" s="59"/>
      <c r="C80" s="59"/>
      <c r="D80" s="59"/>
      <c r="E80" s="59"/>
      <c r="F80" s="59"/>
      <c r="G80" s="59"/>
      <c r="H80" s="59"/>
      <c r="I80" s="59"/>
      <c r="J80" s="59"/>
      <c r="K80" s="59"/>
      <c r="L80" s="59"/>
      <c r="M80" s="59"/>
      <c r="N80" s="59"/>
      <c r="O80" s="59"/>
    </row>
    <row r="81" spans="1:15" s="9" customFormat="1" ht="11.4" hidden="1" customHeight="1" outlineLevel="1" x14ac:dyDescent="0.25">
      <c r="A81" s="9" t="s">
        <v>66</v>
      </c>
      <c r="B81" s="26"/>
      <c r="C81" s="28">
        <f t="shared" ref="C81:N81" si="38">C48</f>
        <v>4166.6499999999996</v>
      </c>
      <c r="D81" s="28">
        <f t="shared" si="38"/>
        <v>4166.6499999999996</v>
      </c>
      <c r="E81" s="28">
        <f t="shared" si="38"/>
        <v>4166.6499999999996</v>
      </c>
      <c r="F81" s="28">
        <f t="shared" si="38"/>
        <v>4166.6499999999996</v>
      </c>
      <c r="G81" s="28">
        <f t="shared" si="38"/>
        <v>4166.6499999999996</v>
      </c>
      <c r="H81" s="28">
        <f t="shared" si="38"/>
        <v>4166.6499999999996</v>
      </c>
      <c r="I81" s="28">
        <f t="shared" si="38"/>
        <v>4166.6499999999996</v>
      </c>
      <c r="J81" s="28">
        <f t="shared" si="38"/>
        <v>4166.6499999999996</v>
      </c>
      <c r="K81" s="28">
        <f t="shared" si="38"/>
        <v>4166.6499999999996</v>
      </c>
      <c r="L81" s="28">
        <f t="shared" si="38"/>
        <v>4166.6499999999996</v>
      </c>
      <c r="M81" s="28">
        <f t="shared" si="38"/>
        <v>4166.6499999999996</v>
      </c>
      <c r="N81" s="28">
        <f t="shared" si="38"/>
        <v>4166.6499999999996</v>
      </c>
      <c r="O81" s="28">
        <f>SUM(C81:N81)</f>
        <v>49999.80000000001</v>
      </c>
    </row>
    <row r="82" spans="1:15" s="9" customFormat="1" ht="11.4" hidden="1" customHeight="1" outlineLevel="1" x14ac:dyDescent="0.25">
      <c r="A82" s="9" t="s">
        <v>67</v>
      </c>
      <c r="B82" s="26"/>
      <c r="C82" s="28">
        <f t="shared" ref="C82:N82" si="39">C49</f>
        <v>0</v>
      </c>
      <c r="D82" s="28">
        <f t="shared" si="39"/>
        <v>0</v>
      </c>
      <c r="E82" s="28">
        <f t="shared" si="39"/>
        <v>0</v>
      </c>
      <c r="F82" s="28">
        <f t="shared" si="39"/>
        <v>0</v>
      </c>
      <c r="G82" s="28">
        <f t="shared" si="39"/>
        <v>0</v>
      </c>
      <c r="H82" s="28">
        <f t="shared" si="39"/>
        <v>0</v>
      </c>
      <c r="I82" s="28">
        <f t="shared" si="39"/>
        <v>0</v>
      </c>
      <c r="J82" s="28">
        <f t="shared" si="39"/>
        <v>0</v>
      </c>
      <c r="K82" s="28">
        <f t="shared" si="39"/>
        <v>0</v>
      </c>
      <c r="L82" s="28">
        <f t="shared" si="39"/>
        <v>0</v>
      </c>
      <c r="M82" s="28">
        <f t="shared" si="39"/>
        <v>0</v>
      </c>
      <c r="N82" s="28">
        <f t="shared" si="39"/>
        <v>0</v>
      </c>
      <c r="O82" s="28">
        <f>SUM(C82:N82)</f>
        <v>0</v>
      </c>
    </row>
    <row r="83" spans="1:15" s="9" customFormat="1" ht="11.4" hidden="1" customHeight="1" outlineLevel="1" x14ac:dyDescent="0.25">
      <c r="A83" s="9" t="s">
        <v>77</v>
      </c>
      <c r="B83" s="26"/>
      <c r="C83" s="28">
        <f t="shared" ref="C83:N83" si="40">C53</f>
        <v>4166.6499999999996</v>
      </c>
      <c r="D83" s="28">
        <f t="shared" si="40"/>
        <v>4166.6499999999996</v>
      </c>
      <c r="E83" s="28">
        <f t="shared" si="40"/>
        <v>4166.6499999999996</v>
      </c>
      <c r="F83" s="28">
        <f t="shared" si="40"/>
        <v>4166.6499999999996</v>
      </c>
      <c r="G83" s="28">
        <f t="shared" si="40"/>
        <v>4166.6499999999996</v>
      </c>
      <c r="H83" s="28">
        <f t="shared" si="40"/>
        <v>4166.6499999999996</v>
      </c>
      <c r="I83" s="28">
        <f t="shared" si="40"/>
        <v>4166.6499999999996</v>
      </c>
      <c r="J83" s="28">
        <f t="shared" si="40"/>
        <v>4166.6499999999996</v>
      </c>
      <c r="K83" s="28">
        <f t="shared" si="40"/>
        <v>4166.6499999999996</v>
      </c>
      <c r="L83" s="28">
        <f t="shared" si="40"/>
        <v>4166.6499999999996</v>
      </c>
      <c r="M83" s="28">
        <f t="shared" si="40"/>
        <v>4166.6499999999996</v>
      </c>
      <c r="N83" s="28">
        <f t="shared" si="40"/>
        <v>4166.6499999999996</v>
      </c>
      <c r="O83" s="28">
        <f>SUM(C83:N83)</f>
        <v>49999.80000000001</v>
      </c>
    </row>
    <row r="84" spans="1:15" collapsed="1" x14ac:dyDescent="0.2"/>
  </sheetData>
  <sheetProtection algorithmName="SHA-512" hashValue="5BmU+CjnkO6jOQwJ/e/HZKR1MyhcMBNKTXtPFRP1gJuRSEyQRRyOhGfr3G2NYU+RijoMVNidmJdheDfE/wiJzA==" saltValue="NGpA0evOaM2X2bsG5X3HHQ==" spinCount="100000" sheet="1" objects="1" scenarios="1" selectLockedCells="1"/>
  <mergeCells count="19">
    <mergeCell ref="A10:O10"/>
    <mergeCell ref="C7:D7"/>
    <mergeCell ref="C6:D6"/>
    <mergeCell ref="H6:I6"/>
    <mergeCell ref="H7:I7"/>
    <mergeCell ref="J7:K7"/>
    <mergeCell ref="F8:G8"/>
    <mergeCell ref="H8:I8"/>
    <mergeCell ref="J8:K8"/>
    <mergeCell ref="C8:D8"/>
    <mergeCell ref="C9:D9"/>
    <mergeCell ref="C5:D5"/>
    <mergeCell ref="M5:O5"/>
    <mergeCell ref="M6:O6"/>
    <mergeCell ref="M7:O7"/>
    <mergeCell ref="M8:O8"/>
    <mergeCell ref="F6:G6"/>
    <mergeCell ref="J6:K6"/>
    <mergeCell ref="F7:G7"/>
  </mergeCells>
  <dataValidations count="1">
    <dataValidation type="list" allowBlank="1" showInputMessage="1" showErrorMessage="1" sqref="C8:D8" xr:uid="{D89F36F8-D10D-470F-8635-0ED5517EC75C}">
      <formula1>Geschlecht</formula1>
    </dataValidation>
  </dataValidations>
  <printOptions horizontalCentered="1"/>
  <pageMargins left="0.19685039370078741" right="0.19685039370078741" top="0.19685039370078741" bottom="0.6692913385826772" header="0.51181102362204722" footer="0.51181102362204722"/>
  <pageSetup paperSize="9" orientation="landscape" r:id="rId1"/>
  <headerFooter>
    <oddFooter>&amp;L&amp;"Arial,Standard"Dies ist eine Vorlage der FI-Partner GmbH. Haben Sie noch Fragen? Wir helfen Ihnen gerne weiter. Kontaktieren Sie uns:
info@fi-partner.ch / Tel. +41 44 501 77 20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pageSetUpPr fitToPage="1"/>
  </sheetPr>
  <dimension ref="A1:O85"/>
  <sheetViews>
    <sheetView zoomScaleNormal="100" workbookViewId="0">
      <selection activeCell="C6" sqref="C6:D6"/>
    </sheetView>
  </sheetViews>
  <sheetFormatPr baseColWidth="10" defaultRowHeight="12.6" outlineLevelRow="1" x14ac:dyDescent="0.2"/>
  <cols>
    <col min="1" max="1" width="12.1796875" customWidth="1"/>
    <col min="2" max="2" width="6.1796875" customWidth="1"/>
    <col min="3" max="14" width="8.1796875" style="1" customWidth="1"/>
    <col min="15" max="15" width="9.1796875" style="1" customWidth="1"/>
  </cols>
  <sheetData>
    <row r="1" spans="1:15" ht="15.6" x14ac:dyDescent="0.3">
      <c r="A1" s="3" t="str">
        <f>'Total Firma'!A1</f>
        <v>Musterbeispiel GmbH</v>
      </c>
      <c r="B1" s="3"/>
      <c r="C1" s="82"/>
      <c r="D1"/>
      <c r="E1" s="4"/>
      <c r="F1" s="5"/>
      <c r="G1" s="4"/>
      <c r="H1"/>
      <c r="I1"/>
      <c r="J1"/>
      <c r="K1"/>
      <c r="L1"/>
      <c r="M1"/>
      <c r="N1"/>
      <c r="O1"/>
    </row>
    <row r="2" spans="1:15" s="2" customFormat="1" ht="15" x14ac:dyDescent="0.25">
      <c r="A2" s="6" t="str">
        <f>'Total Firma'!A2</f>
        <v>Beispielstrasse 1</v>
      </c>
      <c r="B2" s="6"/>
      <c r="C2" s="17"/>
      <c r="E2" s="18"/>
      <c r="F2" s="19"/>
      <c r="G2" s="18"/>
    </row>
    <row r="3" spans="1:15" s="2" customFormat="1" ht="15" x14ac:dyDescent="0.25">
      <c r="A3" s="6" t="str">
        <f>'Total Firma'!A3</f>
        <v>3000 Bern</v>
      </c>
      <c r="B3" s="6"/>
      <c r="C3" s="17"/>
      <c r="E3" s="18"/>
      <c r="F3" s="19"/>
      <c r="G3" s="18"/>
    </row>
    <row r="4" spans="1:15" s="7" customFormat="1" ht="13.2" x14ac:dyDescent="0.25">
      <c r="C4" s="81"/>
      <c r="D4" s="23"/>
      <c r="E4" s="15"/>
      <c r="F4" s="16"/>
      <c r="G4" s="15"/>
    </row>
    <row r="5" spans="1:15" s="7" customFormat="1" ht="13.2" x14ac:dyDescent="0.25">
      <c r="A5" s="7" t="s">
        <v>0</v>
      </c>
      <c r="C5" s="126">
        <f ca="1">'Total Firma'!G3</f>
        <v>44338</v>
      </c>
      <c r="D5" s="126"/>
      <c r="E5" s="24"/>
      <c r="F5" s="46" t="s">
        <v>14</v>
      </c>
      <c r="M5" s="127"/>
      <c r="N5" s="127"/>
      <c r="O5" s="127"/>
    </row>
    <row r="6" spans="1:15" s="7" customFormat="1" ht="13.2" x14ac:dyDescent="0.25">
      <c r="A6" s="7" t="s">
        <v>12</v>
      </c>
      <c r="C6" s="130"/>
      <c r="D6" s="130"/>
      <c r="E6" s="24"/>
      <c r="F6" s="128"/>
      <c r="G6" s="128"/>
      <c r="H6" s="128"/>
      <c r="I6" s="128"/>
      <c r="J6" s="128"/>
      <c r="K6" s="128"/>
      <c r="M6" s="127"/>
      <c r="N6" s="127"/>
      <c r="O6" s="127"/>
    </row>
    <row r="7" spans="1:15" s="7" customFormat="1" ht="13.2" x14ac:dyDescent="0.25">
      <c r="A7" s="7" t="s">
        <v>13</v>
      </c>
      <c r="C7" s="130"/>
      <c r="D7" s="130"/>
      <c r="E7" s="24"/>
      <c r="F7" s="128"/>
      <c r="G7" s="128"/>
      <c r="H7" s="128"/>
      <c r="I7" s="128"/>
      <c r="J7" s="128"/>
      <c r="K7" s="128"/>
      <c r="M7" s="127"/>
      <c r="N7" s="127"/>
      <c r="O7" s="127"/>
    </row>
    <row r="8" spans="1:15" s="7" customFormat="1" ht="13.2" x14ac:dyDescent="0.25">
      <c r="A8" s="7" t="s">
        <v>29</v>
      </c>
      <c r="C8" s="130"/>
      <c r="D8" s="130"/>
      <c r="E8" s="15"/>
      <c r="F8" s="128"/>
      <c r="G8" s="128"/>
      <c r="H8" s="128"/>
      <c r="I8" s="128"/>
      <c r="J8" s="128"/>
      <c r="K8" s="128"/>
      <c r="M8" s="127"/>
      <c r="N8" s="127"/>
      <c r="O8" s="127"/>
    </row>
    <row r="9" spans="1:15" s="7" customFormat="1" ht="13.2" x14ac:dyDescent="0.25">
      <c r="C9" s="131"/>
      <c r="D9" s="131"/>
      <c r="E9" s="15"/>
      <c r="F9" s="16"/>
      <c r="G9" s="15"/>
      <c r="M9" s="83"/>
      <c r="N9" s="83"/>
      <c r="O9" s="83"/>
    </row>
    <row r="10" spans="1:15" ht="18" x14ac:dyDescent="0.35">
      <c r="A10" s="129">
        <f>'Total Firma'!A10:O10</f>
        <v>44196</v>
      </c>
      <c r="B10" s="129"/>
      <c r="C10" s="129"/>
      <c r="D10" s="129"/>
      <c r="E10" s="129"/>
      <c r="F10" s="129"/>
      <c r="G10" s="129"/>
      <c r="H10" s="129"/>
      <c r="I10" s="129"/>
      <c r="J10" s="129"/>
      <c r="K10" s="129"/>
      <c r="L10" s="129"/>
      <c r="M10" s="129"/>
      <c r="N10" s="129"/>
      <c r="O10" s="129"/>
    </row>
    <row r="11" spans="1:15" s="10" customFormat="1" ht="11.4" customHeight="1" x14ac:dyDescent="0.2"/>
    <row r="12" spans="1:15" s="11" customFormat="1" ht="11.4" customHeight="1" x14ac:dyDescent="0.25">
      <c r="A12" s="9" t="s">
        <v>86</v>
      </c>
      <c r="B12" s="9" t="str">
        <f ca="1">RIGHT(CELL("Dateiname",A66),LEN(CELL("Dateiname",A66))-FIND("]",CELL("Dateiname",A66)))</f>
        <v>ML 02</v>
      </c>
      <c r="C12" s="9"/>
      <c r="D12" s="9"/>
      <c r="E12" s="9"/>
      <c r="F12" s="9"/>
      <c r="G12" s="9"/>
      <c r="H12" s="9"/>
      <c r="I12" s="9"/>
      <c r="J12" s="9"/>
      <c r="K12" s="9"/>
      <c r="L12" s="9"/>
      <c r="M12" s="9"/>
      <c r="N12" s="9"/>
      <c r="O12" s="9"/>
    </row>
    <row r="13" spans="1:15" s="10" customFormat="1" ht="6" customHeight="1" x14ac:dyDescent="0.2">
      <c r="C13" s="8"/>
      <c r="D13" s="8"/>
      <c r="E13" s="8"/>
      <c r="F13" s="8"/>
      <c r="G13" s="8"/>
      <c r="H13" s="8"/>
      <c r="I13" s="8"/>
      <c r="J13" s="8"/>
      <c r="K13" s="8"/>
      <c r="L13" s="8"/>
      <c r="M13" s="8"/>
      <c r="N13" s="8"/>
      <c r="O13" s="8"/>
    </row>
    <row r="14" spans="1:15" s="11" customFormat="1" ht="11.4" customHeight="1" x14ac:dyDescent="0.25">
      <c r="A14" s="9" t="s">
        <v>3</v>
      </c>
      <c r="B14" s="61">
        <f>C14-1</f>
        <v>44195</v>
      </c>
      <c r="C14" s="50">
        <f>'Total Firma'!A10</f>
        <v>44196</v>
      </c>
      <c r="D14" s="50">
        <f>EDATE(C14,1)</f>
        <v>44227</v>
      </c>
      <c r="E14" s="50">
        <f t="shared" ref="E14:N14" si="0">EDATE(D14,1)</f>
        <v>44255</v>
      </c>
      <c r="F14" s="50">
        <f t="shared" si="0"/>
        <v>44286</v>
      </c>
      <c r="G14" s="50">
        <f t="shared" si="0"/>
        <v>44316</v>
      </c>
      <c r="H14" s="50">
        <f t="shared" si="0"/>
        <v>44347</v>
      </c>
      <c r="I14" s="50">
        <f t="shared" si="0"/>
        <v>44377</v>
      </c>
      <c r="J14" s="50">
        <f t="shared" si="0"/>
        <v>44408</v>
      </c>
      <c r="K14" s="50">
        <f t="shared" si="0"/>
        <v>44439</v>
      </c>
      <c r="L14" s="50">
        <f t="shared" si="0"/>
        <v>44469</v>
      </c>
      <c r="M14" s="50">
        <f t="shared" si="0"/>
        <v>44500</v>
      </c>
      <c r="N14" s="50">
        <f t="shared" si="0"/>
        <v>44530</v>
      </c>
      <c r="O14" s="50" t="s">
        <v>2</v>
      </c>
    </row>
    <row r="15" spans="1:15" s="10" customFormat="1" ht="6" customHeight="1" x14ac:dyDescent="0.2">
      <c r="C15" s="8"/>
      <c r="D15" s="8"/>
      <c r="E15" s="8"/>
      <c r="F15" s="8"/>
      <c r="G15" s="8"/>
      <c r="H15" s="8"/>
      <c r="I15" s="8"/>
      <c r="J15" s="8"/>
      <c r="K15" s="8"/>
      <c r="L15" s="8"/>
      <c r="M15" s="8"/>
      <c r="N15" s="8"/>
      <c r="O15" s="8"/>
    </row>
    <row r="16" spans="1:15" s="10" customFormat="1" ht="11.4" hidden="1" customHeight="1" x14ac:dyDescent="0.2">
      <c r="A16" s="10" t="s">
        <v>69</v>
      </c>
      <c r="B16" s="84">
        <f>DATEDIF($C$7,B14,"M")/12</f>
        <v>120.91666666666667</v>
      </c>
      <c r="C16" s="84">
        <f t="shared" ref="C16:N16" si="1">DATEDIF($C$7,C14,"M")/12</f>
        <v>121</v>
      </c>
      <c r="D16" s="84">
        <f t="shared" si="1"/>
        <v>121.08333333333333</v>
      </c>
      <c r="E16" s="84">
        <f t="shared" si="1"/>
        <v>121.16666666666667</v>
      </c>
      <c r="F16" s="84">
        <f t="shared" si="1"/>
        <v>121.25</v>
      </c>
      <c r="G16" s="84">
        <f t="shared" si="1"/>
        <v>121.33333333333333</v>
      </c>
      <c r="H16" s="84">
        <f t="shared" si="1"/>
        <v>121.41666666666667</v>
      </c>
      <c r="I16" s="84">
        <f t="shared" si="1"/>
        <v>121.5</v>
      </c>
      <c r="J16" s="84">
        <f t="shared" si="1"/>
        <v>121.58333333333333</v>
      </c>
      <c r="K16" s="84">
        <f t="shared" si="1"/>
        <v>121.66666666666667</v>
      </c>
      <c r="L16" s="84">
        <f t="shared" si="1"/>
        <v>121.75</v>
      </c>
      <c r="M16" s="84">
        <f t="shared" si="1"/>
        <v>121.83333333333333</v>
      </c>
      <c r="N16" s="84">
        <f t="shared" si="1"/>
        <v>121.91666666666667</v>
      </c>
      <c r="O16" s="55"/>
    </row>
    <row r="17" spans="1:15" s="10" customFormat="1" ht="6" hidden="1" customHeight="1" x14ac:dyDescent="0.2">
      <c r="C17" s="8"/>
      <c r="D17" s="8"/>
      <c r="E17" s="8"/>
      <c r="F17" s="8"/>
      <c r="G17" s="8"/>
      <c r="H17" s="8"/>
      <c r="I17" s="8"/>
      <c r="J17" s="8"/>
      <c r="K17" s="8"/>
      <c r="L17" s="8"/>
      <c r="M17" s="8"/>
      <c r="N17" s="8"/>
      <c r="O17" s="8"/>
    </row>
    <row r="18" spans="1:15" s="10" customFormat="1" ht="11.4" hidden="1" customHeight="1" x14ac:dyDescent="0.2">
      <c r="A18" s="10" t="s">
        <v>79</v>
      </c>
      <c r="B18" s="85"/>
      <c r="C18" s="85">
        <f>IF(C$41&gt;0,1,0)</f>
        <v>0</v>
      </c>
      <c r="D18" s="85">
        <f t="shared" ref="D18:N18" si="2">IF(D$41&gt;0,1,0)</f>
        <v>0</v>
      </c>
      <c r="E18" s="85">
        <f t="shared" si="2"/>
        <v>0</v>
      </c>
      <c r="F18" s="85">
        <f t="shared" si="2"/>
        <v>0</v>
      </c>
      <c r="G18" s="85">
        <f t="shared" si="2"/>
        <v>0</v>
      </c>
      <c r="H18" s="85">
        <f t="shared" si="2"/>
        <v>0</v>
      </c>
      <c r="I18" s="85">
        <f t="shared" si="2"/>
        <v>0</v>
      </c>
      <c r="J18" s="85">
        <f t="shared" si="2"/>
        <v>0</v>
      </c>
      <c r="K18" s="85">
        <f t="shared" si="2"/>
        <v>0</v>
      </c>
      <c r="L18" s="85">
        <f t="shared" si="2"/>
        <v>0</v>
      </c>
      <c r="M18" s="85">
        <f t="shared" si="2"/>
        <v>0</v>
      </c>
      <c r="N18" s="85">
        <f t="shared" si="2"/>
        <v>0</v>
      </c>
      <c r="O18" s="27">
        <f>SUM(C18:N18)</f>
        <v>0</v>
      </c>
    </row>
    <row r="19" spans="1:15" s="10" customFormat="1" ht="11.4" hidden="1" customHeight="1" x14ac:dyDescent="0.2">
      <c r="A19" s="10" t="s">
        <v>74</v>
      </c>
      <c r="B19" s="85"/>
      <c r="C19" s="85">
        <f t="shared" ref="C19:N19" si="3">IF(C$47&gt;0,1,0)</f>
        <v>0</v>
      </c>
      <c r="D19" s="85">
        <f t="shared" si="3"/>
        <v>0</v>
      </c>
      <c r="E19" s="85">
        <f t="shared" si="3"/>
        <v>0</v>
      </c>
      <c r="F19" s="85">
        <f t="shared" si="3"/>
        <v>0</v>
      </c>
      <c r="G19" s="85">
        <f t="shared" si="3"/>
        <v>0</v>
      </c>
      <c r="H19" s="85">
        <f t="shared" si="3"/>
        <v>0</v>
      </c>
      <c r="I19" s="85">
        <f t="shared" si="3"/>
        <v>0</v>
      </c>
      <c r="J19" s="85">
        <f t="shared" si="3"/>
        <v>0</v>
      </c>
      <c r="K19" s="85">
        <f t="shared" si="3"/>
        <v>0</v>
      </c>
      <c r="L19" s="85">
        <f t="shared" si="3"/>
        <v>0</v>
      </c>
      <c r="M19" s="85">
        <f t="shared" si="3"/>
        <v>0</v>
      </c>
      <c r="N19" s="85">
        <f t="shared" si="3"/>
        <v>0</v>
      </c>
      <c r="O19" s="27">
        <f>SUM(C19:N19)</f>
        <v>0</v>
      </c>
    </row>
    <row r="20" spans="1:15" s="10" customFormat="1" ht="11.4" hidden="1" customHeight="1" x14ac:dyDescent="0.2">
      <c r="A20" s="10" t="s">
        <v>145</v>
      </c>
      <c r="B20" s="85"/>
      <c r="C20" s="85">
        <f>IF(C$16&gt;=IF($C$8="W",'Total Firma'!$G$7,'Total Firma'!$G$8),1,0)</f>
        <v>1</v>
      </c>
      <c r="D20" s="85">
        <f>IF(D$16&gt;=IF($C$8="W",'Total Firma'!$G$7,'Total Firma'!$G$8),1,0)</f>
        <v>1</v>
      </c>
      <c r="E20" s="85">
        <f>IF(E$16&gt;=IF($C$8="W",'Total Firma'!$G$7,'Total Firma'!$G$8),1,0)</f>
        <v>1</v>
      </c>
      <c r="F20" s="85">
        <f>IF(F$16&gt;=IF($C$8="W",'Total Firma'!$G$7,'Total Firma'!$G$8),1,0)</f>
        <v>1</v>
      </c>
      <c r="G20" s="85">
        <f>IF(G$16&gt;=IF($C$8="W",'Total Firma'!$G$7,'Total Firma'!$G$8),1,0)</f>
        <v>1</v>
      </c>
      <c r="H20" s="85">
        <f>IF(H$16&gt;=IF($C$8="W",'Total Firma'!$G$7,'Total Firma'!$G$8),1,0)</f>
        <v>1</v>
      </c>
      <c r="I20" s="85">
        <f>IF(I$16&gt;=IF($C$8="W",'Total Firma'!$G$7,'Total Firma'!$G$8),1,0)</f>
        <v>1</v>
      </c>
      <c r="J20" s="85">
        <f>IF(J$16&gt;=IF($C$8="W",'Total Firma'!$G$7,'Total Firma'!$G$8),1,0)</f>
        <v>1</v>
      </c>
      <c r="K20" s="85">
        <f>IF(K$16&gt;=IF($C$8="W",'Total Firma'!$G$7,'Total Firma'!$G$8),1,0)</f>
        <v>1</v>
      </c>
      <c r="L20" s="85">
        <f>IF(L$16&gt;=IF($C$8="W",'Total Firma'!$G$7,'Total Firma'!$G$8),1,0)</f>
        <v>1</v>
      </c>
      <c r="M20" s="85">
        <f>IF(M$16&gt;=IF($C$8="W",'Total Firma'!$G$7,'Total Firma'!$G$8),1,0)</f>
        <v>1</v>
      </c>
      <c r="N20" s="85">
        <f>IF(N$16&gt;=IF($C$8="W",'Total Firma'!$G$7,'Total Firma'!$G$8),1,0)</f>
        <v>1</v>
      </c>
      <c r="O20" s="27">
        <f>SUM(C20:N20)</f>
        <v>12</v>
      </c>
    </row>
    <row r="21" spans="1:15" s="10" customFormat="1" ht="6" hidden="1" customHeight="1" x14ac:dyDescent="0.2">
      <c r="C21" s="8"/>
      <c r="D21" s="8"/>
      <c r="E21" s="8"/>
      <c r="F21" s="8"/>
      <c r="G21" s="8"/>
      <c r="H21" s="8"/>
      <c r="I21" s="8"/>
      <c r="J21" s="8"/>
      <c r="K21" s="8"/>
      <c r="L21" s="8"/>
      <c r="M21" s="8"/>
      <c r="N21" s="8"/>
      <c r="O21" s="22"/>
    </row>
    <row r="22" spans="1:15" s="10" customFormat="1" ht="11.4" customHeight="1" x14ac:dyDescent="0.2">
      <c r="A22" s="10" t="s">
        <v>37</v>
      </c>
      <c r="B22" s="26"/>
      <c r="C22" s="30">
        <v>0</v>
      </c>
      <c r="D22" s="30">
        <v>0</v>
      </c>
      <c r="E22" s="30">
        <v>0</v>
      </c>
      <c r="F22" s="30">
        <v>0</v>
      </c>
      <c r="G22" s="30">
        <v>0</v>
      </c>
      <c r="H22" s="30">
        <v>0</v>
      </c>
      <c r="I22" s="30">
        <v>0</v>
      </c>
      <c r="J22" s="30">
        <v>0</v>
      </c>
      <c r="K22" s="30">
        <v>0</v>
      </c>
      <c r="L22" s="30">
        <v>0</v>
      </c>
      <c r="M22" s="30">
        <v>0</v>
      </c>
      <c r="N22" s="30">
        <v>0</v>
      </c>
      <c r="O22" s="25">
        <f>SUM(C22:N22)</f>
        <v>0</v>
      </c>
    </row>
    <row r="23" spans="1:15" s="10" customFormat="1" ht="11.4" hidden="1" customHeight="1" x14ac:dyDescent="0.2">
      <c r="A23" s="57"/>
      <c r="B23" s="58"/>
      <c r="C23" s="30">
        <v>0</v>
      </c>
      <c r="D23" s="30">
        <v>0</v>
      </c>
      <c r="E23" s="30">
        <v>0</v>
      </c>
      <c r="F23" s="30">
        <v>0</v>
      </c>
      <c r="G23" s="30">
        <v>0</v>
      </c>
      <c r="H23" s="30">
        <v>0</v>
      </c>
      <c r="I23" s="30">
        <v>0</v>
      </c>
      <c r="J23" s="30">
        <v>0</v>
      </c>
      <c r="K23" s="30">
        <v>0</v>
      </c>
      <c r="L23" s="30">
        <v>0</v>
      </c>
      <c r="M23" s="30">
        <v>0</v>
      </c>
      <c r="N23" s="30">
        <v>0</v>
      </c>
      <c r="O23" s="59"/>
    </row>
    <row r="24" spans="1:15" s="10" customFormat="1" ht="11.4" customHeight="1" x14ac:dyDescent="0.2">
      <c r="A24" s="10" t="s">
        <v>36</v>
      </c>
      <c r="B24" s="26"/>
      <c r="C24" s="30">
        <v>0</v>
      </c>
      <c r="D24" s="30">
        <v>0</v>
      </c>
      <c r="E24" s="30">
        <v>0</v>
      </c>
      <c r="F24" s="30">
        <v>0</v>
      </c>
      <c r="G24" s="30">
        <v>0</v>
      </c>
      <c r="H24" s="30">
        <v>0</v>
      </c>
      <c r="I24" s="30">
        <v>0</v>
      </c>
      <c r="J24" s="30">
        <v>0</v>
      </c>
      <c r="K24" s="30">
        <v>0</v>
      </c>
      <c r="L24" s="30">
        <v>0</v>
      </c>
      <c r="M24" s="30">
        <v>0</v>
      </c>
      <c r="N24" s="30">
        <v>0</v>
      </c>
      <c r="O24" s="25">
        <f>SUM(C24:N24)</f>
        <v>0</v>
      </c>
    </row>
    <row r="25" spans="1:15" s="10" customFormat="1" ht="11.4" hidden="1" customHeight="1" x14ac:dyDescent="0.2">
      <c r="A25" s="57"/>
      <c r="B25" s="59"/>
      <c r="C25" s="59"/>
      <c r="D25" s="59"/>
      <c r="E25" s="59"/>
      <c r="F25" s="59"/>
      <c r="G25" s="59"/>
      <c r="H25" s="59"/>
      <c r="I25" s="59"/>
      <c r="J25" s="59"/>
      <c r="K25" s="59"/>
      <c r="L25" s="59"/>
      <c r="M25" s="59"/>
      <c r="N25" s="59"/>
      <c r="O25" s="59"/>
    </row>
    <row r="26" spans="1:15" s="9" customFormat="1" ht="11.4" customHeight="1" x14ac:dyDescent="0.25">
      <c r="A26" s="9" t="s">
        <v>25</v>
      </c>
      <c r="B26" s="26"/>
      <c r="C26" s="28">
        <f t="shared" ref="C26:N26" si="4">ROUND(SUM(C22:C25)*2,1)/2</f>
        <v>0</v>
      </c>
      <c r="D26" s="28">
        <f t="shared" si="4"/>
        <v>0</v>
      </c>
      <c r="E26" s="28">
        <f t="shared" si="4"/>
        <v>0</v>
      </c>
      <c r="F26" s="28">
        <f t="shared" si="4"/>
        <v>0</v>
      </c>
      <c r="G26" s="28">
        <f t="shared" si="4"/>
        <v>0</v>
      </c>
      <c r="H26" s="28">
        <f t="shared" si="4"/>
        <v>0</v>
      </c>
      <c r="I26" s="28">
        <f t="shared" si="4"/>
        <v>0</v>
      </c>
      <c r="J26" s="28">
        <f t="shared" si="4"/>
        <v>0</v>
      </c>
      <c r="K26" s="28">
        <f t="shared" si="4"/>
        <v>0</v>
      </c>
      <c r="L26" s="28">
        <f t="shared" si="4"/>
        <v>0</v>
      </c>
      <c r="M26" s="28">
        <f t="shared" si="4"/>
        <v>0</v>
      </c>
      <c r="N26" s="28">
        <f t="shared" si="4"/>
        <v>0</v>
      </c>
      <c r="O26" s="28">
        <f>SUM(C26:N26)</f>
        <v>0</v>
      </c>
    </row>
    <row r="27" spans="1:15" s="10" customFormat="1" ht="6" customHeight="1" x14ac:dyDescent="0.2">
      <c r="B27" s="26"/>
      <c r="C27" s="27"/>
      <c r="D27" s="27"/>
      <c r="E27" s="27"/>
      <c r="F27" s="27"/>
      <c r="G27" s="27"/>
      <c r="H27" s="27"/>
      <c r="I27" s="27"/>
      <c r="J27" s="27"/>
      <c r="K27" s="27"/>
      <c r="L27" s="27"/>
      <c r="M27" s="27"/>
      <c r="N27" s="27"/>
      <c r="O27" s="25"/>
    </row>
    <row r="28" spans="1:15" s="10" customFormat="1" ht="11.4" customHeight="1" x14ac:dyDescent="0.2">
      <c r="A28" s="10" t="s">
        <v>73</v>
      </c>
      <c r="B28" s="26"/>
      <c r="C28" s="30">
        <v>0</v>
      </c>
      <c r="D28" s="30">
        <v>0</v>
      </c>
      <c r="E28" s="30">
        <v>0</v>
      </c>
      <c r="F28" s="30">
        <v>0</v>
      </c>
      <c r="G28" s="30">
        <v>0</v>
      </c>
      <c r="H28" s="30">
        <v>0</v>
      </c>
      <c r="I28" s="30">
        <v>0</v>
      </c>
      <c r="J28" s="30">
        <v>0</v>
      </c>
      <c r="K28" s="30">
        <v>0</v>
      </c>
      <c r="L28" s="30">
        <v>0</v>
      </c>
      <c r="M28" s="30">
        <v>0</v>
      </c>
      <c r="N28" s="30">
        <v>0</v>
      </c>
      <c r="O28" s="25">
        <f>SUM(C28:N28)</f>
        <v>0</v>
      </c>
    </row>
    <row r="29" spans="1:15" s="9" customFormat="1" ht="11.4" customHeight="1" x14ac:dyDescent="0.25">
      <c r="A29" s="9" t="s">
        <v>28</v>
      </c>
      <c r="B29" s="26"/>
      <c r="C29" s="28">
        <f t="shared" ref="C29:N29" si="5">SUM(C26:C28)</f>
        <v>0</v>
      </c>
      <c r="D29" s="28">
        <f t="shared" si="5"/>
        <v>0</v>
      </c>
      <c r="E29" s="28">
        <f t="shared" si="5"/>
        <v>0</v>
      </c>
      <c r="F29" s="28">
        <f t="shared" si="5"/>
        <v>0</v>
      </c>
      <c r="G29" s="28">
        <f t="shared" si="5"/>
        <v>0</v>
      </c>
      <c r="H29" s="28">
        <f t="shared" si="5"/>
        <v>0</v>
      </c>
      <c r="I29" s="28">
        <f t="shared" si="5"/>
        <v>0</v>
      </c>
      <c r="J29" s="28">
        <f t="shared" si="5"/>
        <v>0</v>
      </c>
      <c r="K29" s="28">
        <f t="shared" si="5"/>
        <v>0</v>
      </c>
      <c r="L29" s="28">
        <f t="shared" si="5"/>
        <v>0</v>
      </c>
      <c r="M29" s="28">
        <f t="shared" si="5"/>
        <v>0</v>
      </c>
      <c r="N29" s="28">
        <f t="shared" si="5"/>
        <v>0</v>
      </c>
      <c r="O29" s="28">
        <f>SUM(C29:N29)</f>
        <v>0</v>
      </c>
    </row>
    <row r="30" spans="1:15" s="10" customFormat="1" ht="6" customHeight="1" x14ac:dyDescent="0.2">
      <c r="B30" s="26"/>
      <c r="C30" s="27"/>
      <c r="D30" s="27"/>
      <c r="E30" s="27"/>
      <c r="F30" s="27"/>
      <c r="G30" s="27"/>
      <c r="H30" s="27"/>
      <c r="I30" s="27"/>
      <c r="J30" s="27"/>
      <c r="K30" s="27"/>
      <c r="L30" s="27"/>
      <c r="M30" s="27"/>
      <c r="N30" s="27"/>
      <c r="O30" s="25"/>
    </row>
    <row r="31" spans="1:15" s="10" customFormat="1" ht="11.4" hidden="1" customHeight="1" x14ac:dyDescent="0.2">
      <c r="A31" s="10" t="s">
        <v>68</v>
      </c>
      <c r="B31" s="26"/>
      <c r="C31" s="25">
        <f t="shared" ref="C31:N31" si="6">IF($B$16&lt;17,C$29,0)</f>
        <v>0</v>
      </c>
      <c r="D31" s="25">
        <f t="shared" si="6"/>
        <v>0</v>
      </c>
      <c r="E31" s="25">
        <f t="shared" si="6"/>
        <v>0</v>
      </c>
      <c r="F31" s="25">
        <f t="shared" si="6"/>
        <v>0</v>
      </c>
      <c r="G31" s="25">
        <f t="shared" si="6"/>
        <v>0</v>
      </c>
      <c r="H31" s="25">
        <f t="shared" si="6"/>
        <v>0</v>
      </c>
      <c r="I31" s="25">
        <f t="shared" si="6"/>
        <v>0</v>
      </c>
      <c r="J31" s="25">
        <f t="shared" si="6"/>
        <v>0</v>
      </c>
      <c r="K31" s="25">
        <f t="shared" si="6"/>
        <v>0</v>
      </c>
      <c r="L31" s="25">
        <f t="shared" si="6"/>
        <v>0</v>
      </c>
      <c r="M31" s="25">
        <f t="shared" si="6"/>
        <v>0</v>
      </c>
      <c r="N31" s="25">
        <f t="shared" si="6"/>
        <v>0</v>
      </c>
      <c r="O31" s="25">
        <f>SUM(C32:N32)</f>
        <v>0</v>
      </c>
    </row>
    <row r="32" spans="1:15" s="10" customFormat="1" ht="11.4" hidden="1" customHeight="1" x14ac:dyDescent="0.2">
      <c r="A32" s="10" t="s">
        <v>70</v>
      </c>
      <c r="B32" s="26"/>
      <c r="C32" s="25">
        <f>IF(C$16&gt;=IF($C$8="W",'Total Firma'!$G$7,'Total Firma'!$G$8),C$29,0)</f>
        <v>0</v>
      </c>
      <c r="D32" s="25">
        <f>IF(D$16&gt;=IF($C$8="W",'Total Firma'!$G$7,'Total Firma'!$G$8),D$29,0)</f>
        <v>0</v>
      </c>
      <c r="E32" s="25">
        <f>IF(E$16&gt;=IF($C$8="W",'Total Firma'!$G$7,'Total Firma'!$G$8),E$29,0)</f>
        <v>0</v>
      </c>
      <c r="F32" s="25">
        <f>IF(F$16&gt;=IF($C$8="W",'Total Firma'!$G$7,'Total Firma'!$G$8),F$29,0)</f>
        <v>0</v>
      </c>
      <c r="G32" s="25">
        <f>IF(G$16&gt;=IF($C$8="W",'Total Firma'!$G$7,'Total Firma'!$G$8),G$29,0)</f>
        <v>0</v>
      </c>
      <c r="H32" s="25">
        <f>IF(H$16&gt;=IF($C$8="W",'Total Firma'!$G$7,'Total Firma'!$G$8),H$29,0)</f>
        <v>0</v>
      </c>
      <c r="I32" s="25">
        <f>IF(I$16&gt;=IF($C$8="W",'Total Firma'!$G$7,'Total Firma'!$G$8),I$29,0)</f>
        <v>0</v>
      </c>
      <c r="J32" s="25">
        <f>IF(J$16&gt;=IF($C$8="W",'Total Firma'!$G$7,'Total Firma'!$G$8),J$29,0)</f>
        <v>0</v>
      </c>
      <c r="K32" s="25">
        <f>IF(K$16&gt;=IF($C$8="W",'Total Firma'!$G$7,'Total Firma'!$G$8),K$29,0)</f>
        <v>0</v>
      </c>
      <c r="L32" s="25">
        <f>IF(L$16&gt;=IF($C$8="W",'Total Firma'!$G$7,'Total Firma'!$G$8),L$29,0)</f>
        <v>0</v>
      </c>
      <c r="M32" s="25">
        <f>IF(M$16&gt;=IF($C$8="W",'Total Firma'!$G$7,'Total Firma'!$G$8),M$29,0)</f>
        <v>0</v>
      </c>
      <c r="N32" s="25">
        <f>IF(N$16&gt;=IF($C$8="W",'Total Firma'!$G$7,'Total Firma'!$G$8),N$29,0)</f>
        <v>0</v>
      </c>
      <c r="O32" s="25">
        <f>SUM(C32:N32)</f>
        <v>0</v>
      </c>
    </row>
    <row r="33" spans="1:15" s="10" customFormat="1" ht="11.4" hidden="1" customHeight="1" x14ac:dyDescent="0.2">
      <c r="A33" s="10" t="s">
        <v>116</v>
      </c>
      <c r="B33" s="26"/>
      <c r="C33" s="25">
        <f>IF(C$16&gt;=IF($C$8="W",'Total Firma'!$N$7,'Total Firma'!$N$8),C$47,0)</f>
        <v>0</v>
      </c>
      <c r="D33" s="25">
        <f>IF(D$16&gt;=IF($C$8="W",'Total Firma'!$N$7,'Total Firma'!$N$8),D$47,0)</f>
        <v>0</v>
      </c>
      <c r="E33" s="25">
        <f>IF(E$16&gt;=IF($C$8="W",'Total Firma'!$N$7,'Total Firma'!$N$8),E$47,0)</f>
        <v>0</v>
      </c>
      <c r="F33" s="25">
        <f>IF(F$16&gt;=IF($C$8="W",'Total Firma'!$N$7,'Total Firma'!$N$8),F$47,0)</f>
        <v>0</v>
      </c>
      <c r="G33" s="25">
        <f>IF(G$16&gt;=IF($C$8="W",'Total Firma'!$N$7,'Total Firma'!$N$8),G$47,0)</f>
        <v>0</v>
      </c>
      <c r="H33" s="25">
        <f>IF(H$16&gt;=IF($C$8="W",'Total Firma'!$N$7,'Total Firma'!$N$8),H$47,0)</f>
        <v>0</v>
      </c>
      <c r="I33" s="25">
        <f>IF(I$16&gt;=IF($C$8="W",'Total Firma'!$N$7,'Total Firma'!$N$8),I$47,0)</f>
        <v>0</v>
      </c>
      <c r="J33" s="25">
        <f>IF(J$16&gt;=IF($C$8="W",'Total Firma'!$N$7,'Total Firma'!$N$8),J$47,0)</f>
        <v>0</v>
      </c>
      <c r="K33" s="25">
        <f>IF(K$16&gt;=IF($C$8="W",'Total Firma'!$N$7,'Total Firma'!$N$8),K$47,0)</f>
        <v>0</v>
      </c>
      <c r="L33" s="25">
        <f>IF(L$16&gt;=IF($C$8="W",'Total Firma'!$N$7,'Total Firma'!$N$8),L$47,0)</f>
        <v>0</v>
      </c>
      <c r="M33" s="25">
        <f>IF(M$16&gt;=IF($C$8="W",'Total Firma'!$N$7,'Total Firma'!$N$8),M$47,0)</f>
        <v>0</v>
      </c>
      <c r="N33" s="25">
        <f>IF(N$16&gt;=IF($C$8="W",'Total Firma'!$N$7,'Total Firma'!$N$8),N$47,0)</f>
        <v>0</v>
      </c>
      <c r="O33" s="25">
        <f>SUM(C33:N33)</f>
        <v>0</v>
      </c>
    </row>
    <row r="34" spans="1:15" s="10" customFormat="1" ht="5.25" hidden="1" customHeight="1" x14ac:dyDescent="0.2">
      <c r="B34" s="26"/>
      <c r="C34" s="27"/>
      <c r="D34" s="27"/>
      <c r="E34" s="27"/>
      <c r="F34" s="27"/>
      <c r="G34" s="27"/>
      <c r="H34" s="27"/>
      <c r="I34" s="27"/>
      <c r="J34" s="27"/>
      <c r="K34" s="27"/>
      <c r="L34" s="27"/>
      <c r="M34" s="27"/>
      <c r="N34" s="27"/>
      <c r="O34" s="25"/>
    </row>
    <row r="35" spans="1:15" s="10" customFormat="1" ht="11.4" hidden="1" customHeight="1" x14ac:dyDescent="0.2">
      <c r="A35" s="10" t="s">
        <v>148</v>
      </c>
      <c r="B35" s="26"/>
      <c r="C35" s="25">
        <f>IF(C20&gt;0,'Total Firma'!$F7+B37,0+B37)</f>
        <v>1400</v>
      </c>
      <c r="D35" s="25">
        <f>IF(D20&gt;0,'Total Firma'!$F7+C37,0+C37)</f>
        <v>2800</v>
      </c>
      <c r="E35" s="25">
        <f>IF(E20&gt;0,'Total Firma'!$F7+D37,0+D37)</f>
        <v>4200</v>
      </c>
      <c r="F35" s="25">
        <f>IF(F20&gt;0,'Total Firma'!$F7+E37,0+E37)</f>
        <v>5600</v>
      </c>
      <c r="G35" s="25">
        <f>IF(G20&gt;0,'Total Firma'!$F7+F37,0+F37)</f>
        <v>7000</v>
      </c>
      <c r="H35" s="25">
        <f>IF(H20&gt;0,'Total Firma'!$F7+G37,0+G37)</f>
        <v>8400</v>
      </c>
      <c r="I35" s="25">
        <f>IF(I20&gt;0,'Total Firma'!$F7+H37,0+H37)</f>
        <v>9800</v>
      </c>
      <c r="J35" s="25">
        <f>IF(J20&gt;0,'Total Firma'!$F7+I37,0+I37)</f>
        <v>11200</v>
      </c>
      <c r="K35" s="25">
        <f>IF(K20&gt;0,'Total Firma'!$F7+J37,0+J37)</f>
        <v>12600</v>
      </c>
      <c r="L35" s="25">
        <f>IF(L20&gt;0,'Total Firma'!$F7+K37,0+K37)</f>
        <v>14000</v>
      </c>
      <c r="M35" s="25">
        <f>IF(M20&gt;0,'Total Firma'!$F7+L37,0+L37)</f>
        <v>15400</v>
      </c>
      <c r="N35" s="25">
        <f>IF(N20&gt;0,'Total Firma'!$F7+M37,0+M37)</f>
        <v>16800</v>
      </c>
      <c r="O35" s="25">
        <f>SUM(C35:N35)</f>
        <v>109200</v>
      </c>
    </row>
    <row r="36" spans="1:15" s="10" customFormat="1" ht="11.4" hidden="1" customHeight="1" x14ac:dyDescent="0.2">
      <c r="A36" s="10" t="s">
        <v>147</v>
      </c>
      <c r="B36" s="26"/>
      <c r="C36" s="25">
        <f>IF(C32&gt;C35,C35*-1,C32*-1)</f>
        <v>0</v>
      </c>
      <c r="D36" s="25">
        <f t="shared" ref="D36:N36" si="7">IF(D32&gt;D35,D35*-1,D32*-1)</f>
        <v>0</v>
      </c>
      <c r="E36" s="25">
        <f t="shared" si="7"/>
        <v>0</v>
      </c>
      <c r="F36" s="25">
        <f t="shared" si="7"/>
        <v>0</v>
      </c>
      <c r="G36" s="25">
        <f t="shared" si="7"/>
        <v>0</v>
      </c>
      <c r="H36" s="25">
        <f t="shared" si="7"/>
        <v>0</v>
      </c>
      <c r="I36" s="25">
        <f t="shared" si="7"/>
        <v>0</v>
      </c>
      <c r="J36" s="25">
        <f t="shared" si="7"/>
        <v>0</v>
      </c>
      <c r="K36" s="25">
        <f t="shared" si="7"/>
        <v>0</v>
      </c>
      <c r="L36" s="25">
        <f t="shared" si="7"/>
        <v>0</v>
      </c>
      <c r="M36" s="25">
        <f t="shared" si="7"/>
        <v>0</v>
      </c>
      <c r="N36" s="25">
        <f t="shared" si="7"/>
        <v>0</v>
      </c>
      <c r="O36" s="25">
        <f>SUM(C36:N36)</f>
        <v>0</v>
      </c>
    </row>
    <row r="37" spans="1:15" s="10" customFormat="1" ht="11.4" hidden="1" customHeight="1" x14ac:dyDescent="0.2">
      <c r="A37" s="10" t="s">
        <v>146</v>
      </c>
      <c r="B37" s="26"/>
      <c r="C37" s="25">
        <f t="shared" ref="C37:G37" si="8">SUM(C35:C36)</f>
        <v>1400</v>
      </c>
      <c r="D37" s="25">
        <f t="shared" si="8"/>
        <v>2800</v>
      </c>
      <c r="E37" s="25">
        <f t="shared" si="8"/>
        <v>4200</v>
      </c>
      <c r="F37" s="25">
        <f t="shared" si="8"/>
        <v>5600</v>
      </c>
      <c r="G37" s="25">
        <f t="shared" si="8"/>
        <v>7000</v>
      </c>
      <c r="H37" s="25">
        <f>SUM(H35:H36)</f>
        <v>8400</v>
      </c>
      <c r="I37" s="25">
        <f t="shared" ref="I37:M37" si="9">SUM(I35:I36)</f>
        <v>9800</v>
      </c>
      <c r="J37" s="25">
        <f t="shared" si="9"/>
        <v>11200</v>
      </c>
      <c r="K37" s="25">
        <f t="shared" si="9"/>
        <v>12600</v>
      </c>
      <c r="L37" s="25">
        <f t="shared" si="9"/>
        <v>14000</v>
      </c>
      <c r="M37" s="25">
        <f t="shared" si="9"/>
        <v>15400</v>
      </c>
      <c r="N37" s="25">
        <f>SUM(N35:N36)</f>
        <v>16800</v>
      </c>
      <c r="O37" s="25">
        <f>SUM(C37:N37)</f>
        <v>109200</v>
      </c>
    </row>
    <row r="38" spans="1:15" s="10" customFormat="1" ht="5.25" hidden="1" customHeight="1" x14ac:dyDescent="0.2">
      <c r="B38" s="26"/>
      <c r="C38" s="27"/>
      <c r="D38" s="27"/>
      <c r="E38" s="27"/>
      <c r="F38" s="27"/>
      <c r="G38" s="27"/>
      <c r="H38" s="27"/>
      <c r="I38" s="27"/>
      <c r="J38" s="27"/>
      <c r="K38" s="27"/>
      <c r="L38" s="27"/>
      <c r="M38" s="27"/>
      <c r="N38" s="27"/>
      <c r="O38" s="25"/>
    </row>
    <row r="39" spans="1:15" s="10" customFormat="1" ht="11.4" hidden="1" customHeight="1" x14ac:dyDescent="0.2">
      <c r="A39" s="10" t="s">
        <v>63</v>
      </c>
      <c r="B39" s="26"/>
      <c r="C39" s="25">
        <f>IF(SUM(C29-C31+C36)&gt;0,SUM(C29-C31+C36),0)</f>
        <v>0</v>
      </c>
      <c r="D39" s="25">
        <f t="shared" ref="D39:N39" si="10">IF(SUM(D29-D31+D36)&gt;0,SUM(D29-D31+D36),0)</f>
        <v>0</v>
      </c>
      <c r="E39" s="25">
        <f t="shared" si="10"/>
        <v>0</v>
      </c>
      <c r="F39" s="25">
        <f t="shared" si="10"/>
        <v>0</v>
      </c>
      <c r="G39" s="25">
        <f t="shared" si="10"/>
        <v>0</v>
      </c>
      <c r="H39" s="25">
        <f t="shared" si="10"/>
        <v>0</v>
      </c>
      <c r="I39" s="25">
        <f t="shared" si="10"/>
        <v>0</v>
      </c>
      <c r="J39" s="25">
        <f>IF(SUM(J29-J31+J36)&gt;0,SUM(J29-J31+J36),0)</f>
        <v>0</v>
      </c>
      <c r="K39" s="25">
        <f t="shared" si="10"/>
        <v>0</v>
      </c>
      <c r="L39" s="25">
        <f t="shared" si="10"/>
        <v>0</v>
      </c>
      <c r="M39" s="25">
        <f t="shared" si="10"/>
        <v>0</v>
      </c>
      <c r="N39" s="25">
        <f t="shared" si="10"/>
        <v>0</v>
      </c>
      <c r="O39" s="25">
        <f>SUM(C39:N39)</f>
        <v>0</v>
      </c>
    </row>
    <row r="40" spans="1:15" s="10" customFormat="1" ht="5.25" hidden="1" customHeight="1" x14ac:dyDescent="0.2">
      <c r="B40" s="26"/>
      <c r="C40" s="27"/>
      <c r="D40" s="27"/>
      <c r="E40" s="27"/>
      <c r="F40" s="27"/>
      <c r="G40" s="27"/>
      <c r="H40" s="27"/>
      <c r="I40" s="27"/>
      <c r="J40" s="27"/>
      <c r="K40" s="27"/>
      <c r="L40" s="27"/>
      <c r="M40" s="27"/>
      <c r="N40" s="27"/>
      <c r="O40" s="25"/>
    </row>
    <row r="41" spans="1:15" s="10" customFormat="1" ht="11.4" hidden="1" customHeight="1" x14ac:dyDescent="0.2">
      <c r="A41" s="10" t="s">
        <v>82</v>
      </c>
      <c r="B41" s="26"/>
      <c r="C41" s="25">
        <f t="shared" ref="C41:N41" si="11">C29-C31-C32</f>
        <v>0</v>
      </c>
      <c r="D41" s="25">
        <f t="shared" si="11"/>
        <v>0</v>
      </c>
      <c r="E41" s="25">
        <f t="shared" si="11"/>
        <v>0</v>
      </c>
      <c r="F41" s="25">
        <f t="shared" si="11"/>
        <v>0</v>
      </c>
      <c r="G41" s="25">
        <f t="shared" si="11"/>
        <v>0</v>
      </c>
      <c r="H41" s="25">
        <f t="shared" si="11"/>
        <v>0</v>
      </c>
      <c r="I41" s="25">
        <f t="shared" si="11"/>
        <v>0</v>
      </c>
      <c r="J41" s="25">
        <f t="shared" si="11"/>
        <v>0</v>
      </c>
      <c r="K41" s="25">
        <f t="shared" si="11"/>
        <v>0</v>
      </c>
      <c r="L41" s="25">
        <f t="shared" si="11"/>
        <v>0</v>
      </c>
      <c r="M41" s="25">
        <f t="shared" si="11"/>
        <v>0</v>
      </c>
      <c r="N41" s="25">
        <f t="shared" si="11"/>
        <v>0</v>
      </c>
      <c r="O41" s="25">
        <f>SUM(C41:N41)</f>
        <v>0</v>
      </c>
    </row>
    <row r="42" spans="1:15" s="10" customFormat="1" ht="11.4" hidden="1" customHeight="1" x14ac:dyDescent="0.2">
      <c r="A42" s="10" t="s">
        <v>110</v>
      </c>
      <c r="B42" s="26"/>
      <c r="C42" s="25">
        <f>IF(C41&lt;='Total Firma'!$J$7,C41,'Total Firma'!$J$7)</f>
        <v>0</v>
      </c>
      <c r="D42" s="25">
        <f>IF(D41&lt;='Total Firma'!$J$7,D41,'Total Firma'!$J$7)</f>
        <v>0</v>
      </c>
      <c r="E42" s="25">
        <f>IF(E41&lt;='Total Firma'!$J$7,E41,'Total Firma'!$J$7)</f>
        <v>0</v>
      </c>
      <c r="F42" s="25">
        <f>IF(F41&lt;='Total Firma'!$J$7,F41,'Total Firma'!$J$7)</f>
        <v>0</v>
      </c>
      <c r="G42" s="25">
        <f>IF(G41&lt;='Total Firma'!$J$7,G41,'Total Firma'!$J$7)</f>
        <v>0</v>
      </c>
      <c r="H42" s="25">
        <f>IF(H41&lt;='Total Firma'!$J$7,H41,'Total Firma'!$J$7)</f>
        <v>0</v>
      </c>
      <c r="I42" s="25">
        <f>IF(I41&lt;='Total Firma'!$J$7,I41,'Total Firma'!$J$7)</f>
        <v>0</v>
      </c>
      <c r="J42" s="25">
        <f>IF(J41&lt;='Total Firma'!$J$7,J41,'Total Firma'!$J$7)</f>
        <v>0</v>
      </c>
      <c r="K42" s="25">
        <f>IF(K41&lt;='Total Firma'!$J$7,K41,'Total Firma'!$J$7)</f>
        <v>0</v>
      </c>
      <c r="L42" s="25">
        <f>IF(L41&lt;='Total Firma'!$J$7,L41,'Total Firma'!$J$7)</f>
        <v>0</v>
      </c>
      <c r="M42" s="25">
        <f>IF(M41&lt;='Total Firma'!$J$7,M41,'Total Firma'!$J$7)</f>
        <v>0</v>
      </c>
      <c r="N42" s="25">
        <f>IF(N41&lt;='Total Firma'!$J$7,N41,'Total Firma'!$J$7)</f>
        <v>0</v>
      </c>
      <c r="O42" s="25">
        <f>SUM(C42:N42)</f>
        <v>0</v>
      </c>
    </row>
    <row r="43" spans="1:15" s="10" customFormat="1" ht="11.4" hidden="1" customHeight="1" x14ac:dyDescent="0.2">
      <c r="A43" s="10" t="s">
        <v>111</v>
      </c>
      <c r="B43" s="26"/>
      <c r="C43" s="25">
        <f t="shared" ref="C43:N43" si="12">C41-C42</f>
        <v>0</v>
      </c>
      <c r="D43" s="25">
        <f t="shared" si="12"/>
        <v>0</v>
      </c>
      <c r="E43" s="25">
        <f t="shared" si="12"/>
        <v>0</v>
      </c>
      <c r="F43" s="25">
        <f t="shared" si="12"/>
        <v>0</v>
      </c>
      <c r="G43" s="25">
        <f t="shared" si="12"/>
        <v>0</v>
      </c>
      <c r="H43" s="25">
        <f t="shared" si="12"/>
        <v>0</v>
      </c>
      <c r="I43" s="25">
        <f t="shared" si="12"/>
        <v>0</v>
      </c>
      <c r="J43" s="25">
        <f t="shared" si="12"/>
        <v>0</v>
      </c>
      <c r="K43" s="25">
        <f t="shared" si="12"/>
        <v>0</v>
      </c>
      <c r="L43" s="25">
        <f t="shared" si="12"/>
        <v>0</v>
      </c>
      <c r="M43" s="25">
        <f t="shared" si="12"/>
        <v>0</v>
      </c>
      <c r="N43" s="25">
        <f t="shared" si="12"/>
        <v>0</v>
      </c>
      <c r="O43" s="25">
        <f>SUM(C43:N43)</f>
        <v>0</v>
      </c>
    </row>
    <row r="44" spans="1:15" s="10" customFormat="1" ht="11.4" hidden="1" customHeight="1" x14ac:dyDescent="0.2">
      <c r="A44" s="10" t="s">
        <v>112</v>
      </c>
      <c r="B44" s="26"/>
      <c r="C44" s="25">
        <f>IF('Total Firma'!$J$7*$O$18&gt;=$O$41,C41,IF(C$18&gt;0,'Total Firma'!$J$7,0))</f>
        <v>0</v>
      </c>
      <c r="D44" s="25">
        <f>IF('Total Firma'!$J$7*$O$18&gt;=$O$41,D41,IF(D$18&gt;0,'Total Firma'!$J$7,0))</f>
        <v>0</v>
      </c>
      <c r="E44" s="25">
        <f>IF('Total Firma'!$J$7*$O$18&gt;=$O$41,E41,IF(E$18&gt;0,'Total Firma'!$J$7,0))</f>
        <v>0</v>
      </c>
      <c r="F44" s="25">
        <f>IF('Total Firma'!$J$7*$O$18&gt;=$O$41,F41,IF(F$18&gt;0,'Total Firma'!$J$7,0))</f>
        <v>0</v>
      </c>
      <c r="G44" s="25">
        <f>IF('Total Firma'!$J$7*$O$18&gt;=$O$41,G41,IF(G$18&gt;0,'Total Firma'!$J$7,0))</f>
        <v>0</v>
      </c>
      <c r="H44" s="25">
        <f>IF('Total Firma'!$J$7*$O$18&gt;=$O$41,H41,IF(H$18&gt;0,'Total Firma'!$J$7,0))</f>
        <v>0</v>
      </c>
      <c r="I44" s="25">
        <f>IF('Total Firma'!$J$7*$O$18&gt;=$O$41,I41,IF(I$18&gt;0,'Total Firma'!$J$7,0))</f>
        <v>0</v>
      </c>
      <c r="J44" s="25">
        <f>IF('Total Firma'!$J$7*$O$18&gt;=$O$41,J41,IF(J$18&gt;0,'Total Firma'!$J$7,0))</f>
        <v>0</v>
      </c>
      <c r="K44" s="25">
        <f>IF('Total Firma'!$J$7*$O$18&gt;=$O$41,K41,IF(K$18&gt;0,'Total Firma'!$J$7,0))</f>
        <v>0</v>
      </c>
      <c r="L44" s="25">
        <f>IF('Total Firma'!$J$7*$O$18&gt;=$O$41,L41,IF(L$18&gt;0,'Total Firma'!$J$7,0))</f>
        <v>0</v>
      </c>
      <c r="M44" s="25">
        <f>IF('Total Firma'!$J$7*$O$18&gt;=$O$41,M41,IF(M$18&gt;0,'Total Firma'!$J$7,0))</f>
        <v>0</v>
      </c>
      <c r="N44" s="25">
        <f>IF('Total Firma'!$J$7*$O$18&gt;=$O$41,N41,IF(N$18&gt;0,'Total Firma'!$J$7,0))</f>
        <v>0</v>
      </c>
      <c r="O44" s="25">
        <f>SUM(C44:N44)</f>
        <v>0</v>
      </c>
    </row>
    <row r="45" spans="1:15" s="10" customFormat="1" ht="11.4" hidden="1" customHeight="1" x14ac:dyDescent="0.2">
      <c r="A45" s="10" t="s">
        <v>113</v>
      </c>
      <c r="B45" s="26"/>
      <c r="C45" s="25">
        <f t="shared" ref="C45:N45" si="13">IF(C$18&gt;0,SUM($O41-$O44)/$O$18,0)</f>
        <v>0</v>
      </c>
      <c r="D45" s="25">
        <f t="shared" si="13"/>
        <v>0</v>
      </c>
      <c r="E45" s="25">
        <f t="shared" si="13"/>
        <v>0</v>
      </c>
      <c r="F45" s="25">
        <f t="shared" si="13"/>
        <v>0</v>
      </c>
      <c r="G45" s="25">
        <f t="shared" si="13"/>
        <v>0</v>
      </c>
      <c r="H45" s="25">
        <f t="shared" si="13"/>
        <v>0</v>
      </c>
      <c r="I45" s="25">
        <f t="shared" si="13"/>
        <v>0</v>
      </c>
      <c r="J45" s="25">
        <f t="shared" si="13"/>
        <v>0</v>
      </c>
      <c r="K45" s="25">
        <f t="shared" si="13"/>
        <v>0</v>
      </c>
      <c r="L45" s="25">
        <f t="shared" si="13"/>
        <v>0</v>
      </c>
      <c r="M45" s="25">
        <f t="shared" si="13"/>
        <v>0</v>
      </c>
      <c r="N45" s="25">
        <f t="shared" si="13"/>
        <v>0</v>
      </c>
      <c r="O45" s="25">
        <f>SUM(C45:N45)</f>
        <v>0</v>
      </c>
    </row>
    <row r="46" spans="1:15" s="10" customFormat="1" ht="5.25" hidden="1" customHeight="1" x14ac:dyDescent="0.2">
      <c r="B46" s="26"/>
      <c r="C46" s="27"/>
      <c r="D46" s="27"/>
      <c r="E46" s="27"/>
      <c r="F46" s="27"/>
      <c r="G46" s="27"/>
      <c r="H46" s="27"/>
      <c r="I46" s="27"/>
      <c r="J46" s="27"/>
      <c r="K46" s="27"/>
      <c r="L46" s="27"/>
      <c r="M46" s="27"/>
      <c r="N46" s="27"/>
      <c r="O46" s="25"/>
    </row>
    <row r="47" spans="1:15" s="10" customFormat="1" ht="11.4" hidden="1" customHeight="1" x14ac:dyDescent="0.2">
      <c r="A47" s="10" t="s">
        <v>83</v>
      </c>
      <c r="B47" s="26"/>
      <c r="C47" s="25">
        <f t="shared" ref="C47:N47" si="14">C$29-C$28</f>
        <v>0</v>
      </c>
      <c r="D47" s="25">
        <f t="shared" si="14"/>
        <v>0</v>
      </c>
      <c r="E47" s="25">
        <f t="shared" si="14"/>
        <v>0</v>
      </c>
      <c r="F47" s="25">
        <f t="shared" si="14"/>
        <v>0</v>
      </c>
      <c r="G47" s="25">
        <f t="shared" si="14"/>
        <v>0</v>
      </c>
      <c r="H47" s="25">
        <f t="shared" si="14"/>
        <v>0</v>
      </c>
      <c r="I47" s="25">
        <f t="shared" si="14"/>
        <v>0</v>
      </c>
      <c r="J47" s="25">
        <f t="shared" si="14"/>
        <v>0</v>
      </c>
      <c r="K47" s="25">
        <f t="shared" si="14"/>
        <v>0</v>
      </c>
      <c r="L47" s="25">
        <f t="shared" si="14"/>
        <v>0</v>
      </c>
      <c r="M47" s="25">
        <f t="shared" si="14"/>
        <v>0</v>
      </c>
      <c r="N47" s="25">
        <f t="shared" si="14"/>
        <v>0</v>
      </c>
      <c r="O47" s="25">
        <f>SUM(C47:N47)</f>
        <v>0</v>
      </c>
    </row>
    <row r="48" spans="1:15" s="10" customFormat="1" ht="11.4" hidden="1" customHeight="1" x14ac:dyDescent="0.2">
      <c r="A48" s="10" t="s">
        <v>105</v>
      </c>
      <c r="B48" s="26"/>
      <c r="C48" s="25">
        <f>IF(C47&lt;='Total Firma'!$J$7,C47,'Total Firma'!$J$7)</f>
        <v>0</v>
      </c>
      <c r="D48" s="25">
        <f>IF(D47&lt;='Total Firma'!$J$7,D47,'Total Firma'!$J$7)</f>
        <v>0</v>
      </c>
      <c r="E48" s="25">
        <f>IF(E47&lt;='Total Firma'!$J$7,E47,'Total Firma'!$J$7)</f>
        <v>0</v>
      </c>
      <c r="F48" s="25">
        <f>IF(F47&lt;='Total Firma'!$J$7,F47,'Total Firma'!$J$7)</f>
        <v>0</v>
      </c>
      <c r="G48" s="25">
        <f>IF(G47&lt;='Total Firma'!$J$7,G47,'Total Firma'!$J$7)</f>
        <v>0</v>
      </c>
      <c r="H48" s="25">
        <f>IF(H47&lt;='Total Firma'!$J$7,H47,'Total Firma'!$J$7)</f>
        <v>0</v>
      </c>
      <c r="I48" s="25">
        <f>IF(I47&lt;='Total Firma'!$J$7,I47,'Total Firma'!$J$7)</f>
        <v>0</v>
      </c>
      <c r="J48" s="25">
        <f>IF(J47&lt;='Total Firma'!$J$7,J47,'Total Firma'!$J$7)</f>
        <v>0</v>
      </c>
      <c r="K48" s="25">
        <f>IF(K47&lt;='Total Firma'!$J$7,K47,'Total Firma'!$J$7)</f>
        <v>0</v>
      </c>
      <c r="L48" s="25">
        <f>IF(L47&lt;='Total Firma'!$J$7,L47,'Total Firma'!$J$7)</f>
        <v>0</v>
      </c>
      <c r="M48" s="25">
        <f>IF(M47&lt;='Total Firma'!$J$7,M47,'Total Firma'!$J$7)</f>
        <v>0</v>
      </c>
      <c r="N48" s="25">
        <f>IF(N47&lt;='Total Firma'!$J$7,N47,'Total Firma'!$J$7)</f>
        <v>0</v>
      </c>
      <c r="O48" s="25">
        <f>SUM(C48:N48)</f>
        <v>0</v>
      </c>
    </row>
    <row r="49" spans="1:15" s="10" customFormat="1" ht="11.4" hidden="1" customHeight="1" x14ac:dyDescent="0.2">
      <c r="A49" s="10" t="s">
        <v>106</v>
      </c>
      <c r="B49" s="26"/>
      <c r="C49" s="25">
        <f t="shared" ref="C49:N49" si="15">C47-C48</f>
        <v>0</v>
      </c>
      <c r="D49" s="25">
        <f t="shared" si="15"/>
        <v>0</v>
      </c>
      <c r="E49" s="25">
        <f t="shared" si="15"/>
        <v>0</v>
      </c>
      <c r="F49" s="25">
        <f t="shared" si="15"/>
        <v>0</v>
      </c>
      <c r="G49" s="25">
        <f t="shared" si="15"/>
        <v>0</v>
      </c>
      <c r="H49" s="25">
        <f t="shared" si="15"/>
        <v>0</v>
      </c>
      <c r="I49" s="25">
        <f t="shared" si="15"/>
        <v>0</v>
      </c>
      <c r="J49" s="25">
        <f t="shared" si="15"/>
        <v>0</v>
      </c>
      <c r="K49" s="25">
        <f t="shared" si="15"/>
        <v>0</v>
      </c>
      <c r="L49" s="25">
        <f t="shared" si="15"/>
        <v>0</v>
      </c>
      <c r="M49" s="25">
        <f t="shared" si="15"/>
        <v>0</v>
      </c>
      <c r="N49" s="25">
        <f t="shared" si="15"/>
        <v>0</v>
      </c>
      <c r="O49" s="25">
        <f>SUM(C49:N49)</f>
        <v>0</v>
      </c>
    </row>
    <row r="50" spans="1:15" s="10" customFormat="1" ht="11.4" hidden="1" customHeight="1" x14ac:dyDescent="0.2">
      <c r="A50" s="10" t="s">
        <v>104</v>
      </c>
      <c r="B50" s="26"/>
      <c r="C50" s="25">
        <f>IF('Total Firma'!$J$7*$O$19&gt;=$O$47,C47,IF(C$19&gt;0,'Total Firma'!$J$7,0))</f>
        <v>0</v>
      </c>
      <c r="D50" s="25">
        <f>IF('Total Firma'!$J$7*$O$19&gt;=$O$47,D47,IF(D$19&gt;0,'Total Firma'!$J$7,0))</f>
        <v>0</v>
      </c>
      <c r="E50" s="25">
        <f>IF('Total Firma'!$J$7*$O$19&gt;=$O$47,E47,IF(E$19&gt;0,'Total Firma'!$J$7,0))</f>
        <v>0</v>
      </c>
      <c r="F50" s="25">
        <f>IF('Total Firma'!$J$7*$O$19&gt;=$O$47,F47,IF(F$19&gt;0,'Total Firma'!$J$7,0))</f>
        <v>0</v>
      </c>
      <c r="G50" s="25">
        <f>IF('Total Firma'!$J$7*$O$19&gt;=$O$47,G47,IF(G$19&gt;0,'Total Firma'!$J$7,0))</f>
        <v>0</v>
      </c>
      <c r="H50" s="25">
        <f>IF('Total Firma'!$J$7*$O$19&gt;=$O$47,H47,IF(H$19&gt;0,'Total Firma'!$J$7,0))</f>
        <v>0</v>
      </c>
      <c r="I50" s="25">
        <f>IF('Total Firma'!$J$7*$O$19&gt;=$O$47,I47,IF(I$19&gt;0,'Total Firma'!$J$7,0))</f>
        <v>0</v>
      </c>
      <c r="J50" s="25">
        <f>IF('Total Firma'!$J$7*$O$19&gt;=$O$47,J47,IF(J$19&gt;0,'Total Firma'!$J$7,0))</f>
        <v>0</v>
      </c>
      <c r="K50" s="25">
        <f>IF('Total Firma'!$J$7*$O$19&gt;=$O$47,K47,IF(K$19&gt;0,'Total Firma'!$J$7,0))</f>
        <v>0</v>
      </c>
      <c r="L50" s="25">
        <f>IF('Total Firma'!$J$7*$O$19&gt;=$O$47,L47,IF(L$19&gt;0,'Total Firma'!$J$7,0))</f>
        <v>0</v>
      </c>
      <c r="M50" s="25">
        <f>IF('Total Firma'!$J$7*$O$19&gt;=$O$47,M47,IF(M$19&gt;0,'Total Firma'!$J$7,0))</f>
        <v>0</v>
      </c>
      <c r="N50" s="25">
        <f>IF('Total Firma'!$J$7*$O$19&gt;=$O$47,N47,IF(N$19&gt;0,'Total Firma'!$J$7,0))</f>
        <v>0</v>
      </c>
      <c r="O50" s="25">
        <f>SUM(C50:N50)</f>
        <v>0</v>
      </c>
    </row>
    <row r="51" spans="1:15" s="10" customFormat="1" ht="11.4" hidden="1" customHeight="1" x14ac:dyDescent="0.2">
      <c r="A51" s="10" t="s">
        <v>109</v>
      </c>
      <c r="B51" s="26"/>
      <c r="C51" s="25">
        <f t="shared" ref="C51:N51" si="16">IF(C$19&gt;0,SUM($O47-$O50)/$O$19,0)</f>
        <v>0</v>
      </c>
      <c r="D51" s="25">
        <f t="shared" si="16"/>
        <v>0</v>
      </c>
      <c r="E51" s="25">
        <f t="shared" si="16"/>
        <v>0</v>
      </c>
      <c r="F51" s="25">
        <f t="shared" si="16"/>
        <v>0</v>
      </c>
      <c r="G51" s="25">
        <f t="shared" si="16"/>
        <v>0</v>
      </c>
      <c r="H51" s="25">
        <f t="shared" si="16"/>
        <v>0</v>
      </c>
      <c r="I51" s="25">
        <f t="shared" si="16"/>
        <v>0</v>
      </c>
      <c r="J51" s="25">
        <f t="shared" si="16"/>
        <v>0</v>
      </c>
      <c r="K51" s="25">
        <f t="shared" si="16"/>
        <v>0</v>
      </c>
      <c r="L51" s="25">
        <f t="shared" si="16"/>
        <v>0</v>
      </c>
      <c r="M51" s="25">
        <f t="shared" si="16"/>
        <v>0</v>
      </c>
      <c r="N51" s="25">
        <f t="shared" si="16"/>
        <v>0</v>
      </c>
      <c r="O51" s="25">
        <f>SUM(C51:N51)</f>
        <v>0</v>
      </c>
    </row>
    <row r="52" spans="1:15" s="10" customFormat="1" ht="5.25" hidden="1" customHeight="1" x14ac:dyDescent="0.2">
      <c r="B52" s="26"/>
      <c r="C52" s="27"/>
      <c r="D52" s="27"/>
      <c r="E52" s="27"/>
      <c r="F52" s="27"/>
      <c r="G52" s="27"/>
      <c r="H52" s="27"/>
      <c r="I52" s="27"/>
      <c r="J52" s="27"/>
      <c r="K52" s="27"/>
      <c r="L52" s="27"/>
      <c r="M52" s="27"/>
      <c r="N52" s="27"/>
      <c r="O52" s="25"/>
    </row>
    <row r="53" spans="1:15" s="10" customFormat="1" ht="11.4" hidden="1" customHeight="1" x14ac:dyDescent="0.2">
      <c r="A53" s="10" t="s">
        <v>98</v>
      </c>
      <c r="B53" s="26"/>
      <c r="C53" s="25">
        <f t="shared" ref="C53:N53" si="17">C47-C33</f>
        <v>0</v>
      </c>
      <c r="D53" s="25">
        <f t="shared" si="17"/>
        <v>0</v>
      </c>
      <c r="E53" s="25">
        <f t="shared" si="17"/>
        <v>0</v>
      </c>
      <c r="F53" s="25">
        <f t="shared" si="17"/>
        <v>0</v>
      </c>
      <c r="G53" s="25">
        <f t="shared" si="17"/>
        <v>0</v>
      </c>
      <c r="H53" s="25">
        <f t="shared" si="17"/>
        <v>0</v>
      </c>
      <c r="I53" s="25">
        <f t="shared" si="17"/>
        <v>0</v>
      </c>
      <c r="J53" s="25">
        <f t="shared" si="17"/>
        <v>0</v>
      </c>
      <c r="K53" s="25">
        <f t="shared" si="17"/>
        <v>0</v>
      </c>
      <c r="L53" s="25">
        <f t="shared" si="17"/>
        <v>0</v>
      </c>
      <c r="M53" s="25">
        <f t="shared" si="17"/>
        <v>0</v>
      </c>
      <c r="N53" s="25">
        <f t="shared" si="17"/>
        <v>0</v>
      </c>
      <c r="O53" s="25">
        <f>SUM(C53:N53)</f>
        <v>0</v>
      </c>
    </row>
    <row r="54" spans="1:15" s="10" customFormat="1" ht="5.25" hidden="1" customHeight="1" x14ac:dyDescent="0.2">
      <c r="B54" s="26"/>
      <c r="C54" s="27"/>
      <c r="D54" s="27"/>
      <c r="E54" s="27"/>
      <c r="F54" s="27"/>
      <c r="G54" s="27"/>
      <c r="H54" s="27"/>
      <c r="I54" s="27"/>
      <c r="J54" s="27"/>
      <c r="K54" s="27"/>
      <c r="L54" s="27"/>
      <c r="M54" s="27"/>
      <c r="N54" s="27"/>
      <c r="O54" s="25"/>
    </row>
    <row r="55" spans="1:15" s="10" customFormat="1" ht="11.4" customHeight="1" x14ac:dyDescent="0.2">
      <c r="A55" s="10" t="s">
        <v>100</v>
      </c>
      <c r="B55" s="26"/>
      <c r="C55" s="30">
        <v>0</v>
      </c>
      <c r="D55" s="30">
        <v>0</v>
      </c>
      <c r="E55" s="30">
        <v>0</v>
      </c>
      <c r="F55" s="30">
        <v>0</v>
      </c>
      <c r="G55" s="30">
        <v>0</v>
      </c>
      <c r="H55" s="30">
        <v>0</v>
      </c>
      <c r="I55" s="30">
        <v>0</v>
      </c>
      <c r="J55" s="30">
        <v>0</v>
      </c>
      <c r="K55" s="30">
        <v>0</v>
      </c>
      <c r="L55" s="30">
        <v>0</v>
      </c>
      <c r="M55" s="30">
        <v>0</v>
      </c>
      <c r="N55" s="30">
        <v>0</v>
      </c>
      <c r="O55" s="25">
        <f>SUM(C55:N55)</f>
        <v>0</v>
      </c>
    </row>
    <row r="56" spans="1:15" s="10" customFormat="1" ht="11.4" customHeight="1" x14ac:dyDescent="0.2">
      <c r="A56" s="10" t="s">
        <v>27</v>
      </c>
      <c r="B56" s="26"/>
      <c r="C56" s="30">
        <v>0</v>
      </c>
      <c r="D56" s="30">
        <v>0</v>
      </c>
      <c r="E56" s="30">
        <v>0</v>
      </c>
      <c r="F56" s="30">
        <v>0</v>
      </c>
      <c r="G56" s="30">
        <v>0</v>
      </c>
      <c r="H56" s="30">
        <v>0</v>
      </c>
      <c r="I56" s="30">
        <v>0</v>
      </c>
      <c r="J56" s="30">
        <v>0</v>
      </c>
      <c r="K56" s="30">
        <v>0</v>
      </c>
      <c r="L56" s="30">
        <v>0</v>
      </c>
      <c r="M56" s="30">
        <v>0</v>
      </c>
      <c r="N56" s="30">
        <v>0</v>
      </c>
      <c r="O56" s="25">
        <f>SUM(C56:N56)</f>
        <v>0</v>
      </c>
    </row>
    <row r="57" spans="1:15" s="10" customFormat="1" ht="11.4" customHeight="1" x14ac:dyDescent="0.25">
      <c r="A57" s="9" t="s">
        <v>4</v>
      </c>
      <c r="B57" s="26"/>
      <c r="C57" s="28">
        <f t="shared" ref="C57:N57" si="18">SUM(C29,C55:C56)</f>
        <v>0</v>
      </c>
      <c r="D57" s="28">
        <f t="shared" si="18"/>
        <v>0</v>
      </c>
      <c r="E57" s="28">
        <f t="shared" si="18"/>
        <v>0</v>
      </c>
      <c r="F57" s="28">
        <f t="shared" si="18"/>
        <v>0</v>
      </c>
      <c r="G57" s="28">
        <f t="shared" si="18"/>
        <v>0</v>
      </c>
      <c r="H57" s="28">
        <f t="shared" si="18"/>
        <v>0</v>
      </c>
      <c r="I57" s="28">
        <f t="shared" si="18"/>
        <v>0</v>
      </c>
      <c r="J57" s="28">
        <f t="shared" si="18"/>
        <v>0</v>
      </c>
      <c r="K57" s="28">
        <f t="shared" si="18"/>
        <v>0</v>
      </c>
      <c r="L57" s="28">
        <f t="shared" si="18"/>
        <v>0</v>
      </c>
      <c r="M57" s="28">
        <f t="shared" si="18"/>
        <v>0</v>
      </c>
      <c r="N57" s="28">
        <f t="shared" si="18"/>
        <v>0</v>
      </c>
      <c r="O57" s="28">
        <f>SUM(C57:N57)</f>
        <v>0</v>
      </c>
    </row>
    <row r="58" spans="1:15" s="10" customFormat="1" ht="6" customHeight="1" x14ac:dyDescent="0.2">
      <c r="B58" s="26"/>
      <c r="C58" s="27"/>
      <c r="D58" s="27"/>
      <c r="E58" s="27"/>
      <c r="F58" s="27"/>
      <c r="G58" s="27"/>
      <c r="H58" s="27"/>
      <c r="I58" s="27"/>
      <c r="J58" s="27"/>
      <c r="K58" s="27"/>
      <c r="L58" s="27"/>
      <c r="M58" s="27"/>
      <c r="N58" s="27"/>
      <c r="O58" s="25"/>
    </row>
    <row r="59" spans="1:15" s="10" customFormat="1" ht="11.4" customHeight="1" x14ac:dyDescent="0.2">
      <c r="A59" s="10" t="s">
        <v>6</v>
      </c>
      <c r="B59" s="29">
        <f>'Total Firma'!$E$7</f>
        <v>5.2999999999999999E-2</v>
      </c>
      <c r="C59" s="25">
        <f t="shared" ref="C59:N59" si="19">ROUND(SUM(C77*$B59)*-1*2,1)/2</f>
        <v>0</v>
      </c>
      <c r="D59" s="25">
        <f t="shared" si="19"/>
        <v>0</v>
      </c>
      <c r="E59" s="25">
        <f t="shared" si="19"/>
        <v>0</v>
      </c>
      <c r="F59" s="25">
        <f t="shared" si="19"/>
        <v>0</v>
      </c>
      <c r="G59" s="25">
        <f t="shared" si="19"/>
        <v>0</v>
      </c>
      <c r="H59" s="25">
        <f t="shared" si="19"/>
        <v>0</v>
      </c>
      <c r="I59" s="25">
        <f t="shared" si="19"/>
        <v>0</v>
      </c>
      <c r="J59" s="25">
        <f t="shared" si="19"/>
        <v>0</v>
      </c>
      <c r="K59" s="25">
        <f t="shared" si="19"/>
        <v>0</v>
      </c>
      <c r="L59" s="25">
        <f t="shared" si="19"/>
        <v>0</v>
      </c>
      <c r="M59" s="25">
        <f t="shared" si="19"/>
        <v>0</v>
      </c>
      <c r="N59" s="25">
        <f t="shared" si="19"/>
        <v>0</v>
      </c>
      <c r="O59" s="25">
        <f t="shared" ref="O59:O67" si="20">SUM(C59:N59)</f>
        <v>0</v>
      </c>
    </row>
    <row r="60" spans="1:15" s="10" customFormat="1" ht="11.4" customHeight="1" x14ac:dyDescent="0.2">
      <c r="A60" s="10" t="s">
        <v>48</v>
      </c>
      <c r="B60" s="29">
        <f>'Total Firma'!$H$7</f>
        <v>1.0999999999999999E-2</v>
      </c>
      <c r="C60" s="25">
        <f t="shared" ref="C60:N60" si="21">ROUND(SUM(C78*$B60)*-1*2,1)/2</f>
        <v>0</v>
      </c>
      <c r="D60" s="25">
        <f t="shared" si="21"/>
        <v>0</v>
      </c>
      <c r="E60" s="25">
        <f t="shared" si="21"/>
        <v>0</v>
      </c>
      <c r="F60" s="25">
        <f t="shared" si="21"/>
        <v>0</v>
      </c>
      <c r="G60" s="25">
        <f t="shared" si="21"/>
        <v>0</v>
      </c>
      <c r="H60" s="25">
        <f t="shared" si="21"/>
        <v>0</v>
      </c>
      <c r="I60" s="25">
        <f t="shared" si="21"/>
        <v>0</v>
      </c>
      <c r="J60" s="25">
        <f t="shared" si="21"/>
        <v>0</v>
      </c>
      <c r="K60" s="25">
        <f t="shared" si="21"/>
        <v>0</v>
      </c>
      <c r="L60" s="25">
        <f t="shared" si="21"/>
        <v>0</v>
      </c>
      <c r="M60" s="25">
        <f t="shared" si="21"/>
        <v>0</v>
      </c>
      <c r="N60" s="25">
        <f t="shared" si="21"/>
        <v>0</v>
      </c>
      <c r="O60" s="25">
        <f t="shared" si="20"/>
        <v>0</v>
      </c>
    </row>
    <row r="61" spans="1:15" s="10" customFormat="1" ht="11.4" customHeight="1" x14ac:dyDescent="0.2">
      <c r="A61" s="10" t="s">
        <v>55</v>
      </c>
      <c r="B61" s="56">
        <f>'Total Firma'!$I$7</f>
        <v>5.0000000000000001E-3</v>
      </c>
      <c r="C61" s="25">
        <f t="shared" ref="C61:N61" si="22">ROUND(SUM(C79*$B61)*-1*2,1)/2</f>
        <v>0</v>
      </c>
      <c r="D61" s="25">
        <f t="shared" si="22"/>
        <v>0</v>
      </c>
      <c r="E61" s="25">
        <f t="shared" si="22"/>
        <v>0</v>
      </c>
      <c r="F61" s="25">
        <f t="shared" si="22"/>
        <v>0</v>
      </c>
      <c r="G61" s="25">
        <f t="shared" si="22"/>
        <v>0</v>
      </c>
      <c r="H61" s="25">
        <f t="shared" si="22"/>
        <v>0</v>
      </c>
      <c r="I61" s="25">
        <f t="shared" si="22"/>
        <v>0</v>
      </c>
      <c r="J61" s="25">
        <f t="shared" si="22"/>
        <v>0</v>
      </c>
      <c r="K61" s="25">
        <f t="shared" si="22"/>
        <v>0</v>
      </c>
      <c r="L61" s="25">
        <f t="shared" si="22"/>
        <v>0</v>
      </c>
      <c r="M61" s="25">
        <f t="shared" si="22"/>
        <v>0</v>
      </c>
      <c r="N61" s="25">
        <f t="shared" si="22"/>
        <v>0</v>
      </c>
      <c r="O61" s="25">
        <f t="shared" si="20"/>
        <v>0</v>
      </c>
    </row>
    <row r="62" spans="1:15" s="10" customFormat="1" ht="11.4" customHeight="1" x14ac:dyDescent="0.2">
      <c r="A62" s="10" t="s">
        <v>7</v>
      </c>
      <c r="B62" s="26"/>
      <c r="C62" s="30">
        <v>0</v>
      </c>
      <c r="D62" s="30">
        <v>0</v>
      </c>
      <c r="E62" s="30">
        <v>0</v>
      </c>
      <c r="F62" s="30">
        <v>0</v>
      </c>
      <c r="G62" s="30">
        <v>0</v>
      </c>
      <c r="H62" s="30">
        <v>0</v>
      </c>
      <c r="I62" s="30">
        <v>0</v>
      </c>
      <c r="J62" s="30">
        <v>0</v>
      </c>
      <c r="K62" s="30">
        <v>0</v>
      </c>
      <c r="L62" s="30">
        <v>0</v>
      </c>
      <c r="M62" s="30">
        <v>0</v>
      </c>
      <c r="N62" s="30">
        <v>0</v>
      </c>
      <c r="O62" s="25">
        <f t="shared" si="20"/>
        <v>0</v>
      </c>
    </row>
    <row r="63" spans="1:15" s="10" customFormat="1" ht="11.4" customHeight="1" x14ac:dyDescent="0.2">
      <c r="A63" s="10" t="s">
        <v>43</v>
      </c>
      <c r="B63" s="29">
        <f>IF($C$8="M",'Total Firma'!$K$8,'Total Firma'!$K$7)</f>
        <v>0</v>
      </c>
      <c r="C63" s="25">
        <f t="shared" ref="C63:N63" si="23">ROUND(SUM(C81*$B63)*-1*2,1)/2</f>
        <v>0</v>
      </c>
      <c r="D63" s="25">
        <f t="shared" si="23"/>
        <v>0</v>
      </c>
      <c r="E63" s="25">
        <f t="shared" si="23"/>
        <v>0</v>
      </c>
      <c r="F63" s="25">
        <f t="shared" si="23"/>
        <v>0</v>
      </c>
      <c r="G63" s="25">
        <f t="shared" si="23"/>
        <v>0</v>
      </c>
      <c r="H63" s="25">
        <f t="shared" si="23"/>
        <v>0</v>
      </c>
      <c r="I63" s="25">
        <f t="shared" si="23"/>
        <v>0</v>
      </c>
      <c r="J63" s="25">
        <f t="shared" si="23"/>
        <v>0</v>
      </c>
      <c r="K63" s="25">
        <f t="shared" si="23"/>
        <v>0</v>
      </c>
      <c r="L63" s="25">
        <f t="shared" si="23"/>
        <v>0</v>
      </c>
      <c r="M63" s="25">
        <f t="shared" si="23"/>
        <v>0</v>
      </c>
      <c r="N63" s="25">
        <f t="shared" si="23"/>
        <v>0</v>
      </c>
      <c r="O63" s="25">
        <f t="shared" si="20"/>
        <v>0</v>
      </c>
    </row>
    <row r="64" spans="1:15" s="10" customFormat="1" ht="11.4" customHeight="1" x14ac:dyDescent="0.2">
      <c r="A64" s="10" t="s">
        <v>149</v>
      </c>
      <c r="B64" s="29">
        <f>IF($C$8="M",'Total Firma'!$L$8,'Total Firma'!$L$7)</f>
        <v>0</v>
      </c>
      <c r="C64" s="25">
        <f t="shared" ref="C64:N64" si="24">ROUND(SUM(C82*$B64)*-1*2,1)/2</f>
        <v>0</v>
      </c>
      <c r="D64" s="25">
        <f t="shared" si="24"/>
        <v>0</v>
      </c>
      <c r="E64" s="25">
        <f t="shared" si="24"/>
        <v>0</v>
      </c>
      <c r="F64" s="25">
        <f t="shared" si="24"/>
        <v>0</v>
      </c>
      <c r="G64" s="25">
        <f t="shared" si="24"/>
        <v>0</v>
      </c>
      <c r="H64" s="25">
        <f t="shared" si="24"/>
        <v>0</v>
      </c>
      <c r="I64" s="25">
        <f t="shared" si="24"/>
        <v>0</v>
      </c>
      <c r="J64" s="25">
        <f t="shared" si="24"/>
        <v>0</v>
      </c>
      <c r="K64" s="25">
        <f t="shared" si="24"/>
        <v>0</v>
      </c>
      <c r="L64" s="25">
        <f t="shared" si="24"/>
        <v>0</v>
      </c>
      <c r="M64" s="25">
        <f t="shared" si="24"/>
        <v>0</v>
      </c>
      <c r="N64" s="25">
        <f t="shared" si="24"/>
        <v>0</v>
      </c>
      <c r="O64" s="25">
        <f t="shared" si="20"/>
        <v>0</v>
      </c>
    </row>
    <row r="65" spans="1:15" s="10" customFormat="1" ht="11.4" customHeight="1" x14ac:dyDescent="0.2">
      <c r="A65" s="10" t="s">
        <v>9</v>
      </c>
      <c r="B65" s="29">
        <f>IF($C$8="M",'Total Firma'!M$8,'Total Firma'!M$7)</f>
        <v>0</v>
      </c>
      <c r="C65" s="25">
        <f t="shared" ref="C65:N65" si="25">ROUND(SUM(C83*$B65)*-1*2,1)/2</f>
        <v>0</v>
      </c>
      <c r="D65" s="25">
        <f t="shared" si="25"/>
        <v>0</v>
      </c>
      <c r="E65" s="25">
        <f t="shared" si="25"/>
        <v>0</v>
      </c>
      <c r="F65" s="25">
        <f t="shared" si="25"/>
        <v>0</v>
      </c>
      <c r="G65" s="25">
        <f t="shared" si="25"/>
        <v>0</v>
      </c>
      <c r="H65" s="25">
        <f t="shared" si="25"/>
        <v>0</v>
      </c>
      <c r="I65" s="25">
        <f t="shared" si="25"/>
        <v>0</v>
      </c>
      <c r="J65" s="25">
        <f t="shared" si="25"/>
        <v>0</v>
      </c>
      <c r="K65" s="25">
        <f t="shared" si="25"/>
        <v>0</v>
      </c>
      <c r="L65" s="25">
        <f t="shared" si="25"/>
        <v>0</v>
      </c>
      <c r="M65" s="25">
        <f t="shared" si="25"/>
        <v>0</v>
      </c>
      <c r="N65" s="25">
        <f t="shared" si="25"/>
        <v>0</v>
      </c>
      <c r="O65" s="25">
        <f t="shared" si="20"/>
        <v>0</v>
      </c>
    </row>
    <row r="66" spans="1:15" s="10" customFormat="1" ht="11.4" customHeight="1" x14ac:dyDescent="0.2">
      <c r="A66" s="10" t="s">
        <v>10</v>
      </c>
      <c r="B66" s="26"/>
      <c r="C66" s="30">
        <v>0</v>
      </c>
      <c r="D66" s="30">
        <v>0</v>
      </c>
      <c r="E66" s="30">
        <v>0</v>
      </c>
      <c r="F66" s="30">
        <v>0</v>
      </c>
      <c r="G66" s="30">
        <v>0</v>
      </c>
      <c r="H66" s="30">
        <v>0</v>
      </c>
      <c r="I66" s="30">
        <v>0</v>
      </c>
      <c r="J66" s="30">
        <v>0</v>
      </c>
      <c r="K66" s="30">
        <v>0</v>
      </c>
      <c r="L66" s="30">
        <v>0</v>
      </c>
      <c r="M66" s="30">
        <v>0</v>
      </c>
      <c r="N66" s="30">
        <v>0</v>
      </c>
      <c r="O66" s="25">
        <f t="shared" si="20"/>
        <v>0</v>
      </c>
    </row>
    <row r="67" spans="1:15" s="10" customFormat="1" ht="11.4" customHeight="1" x14ac:dyDescent="0.2">
      <c r="A67" s="10" t="s">
        <v>11</v>
      </c>
      <c r="B67" s="26"/>
      <c r="C67" s="30">
        <v>0</v>
      </c>
      <c r="D67" s="30">
        <v>0</v>
      </c>
      <c r="E67" s="30">
        <v>0</v>
      </c>
      <c r="F67" s="30">
        <v>0</v>
      </c>
      <c r="G67" s="30">
        <v>0</v>
      </c>
      <c r="H67" s="30">
        <v>0</v>
      </c>
      <c r="I67" s="30">
        <v>0</v>
      </c>
      <c r="J67" s="30">
        <v>0</v>
      </c>
      <c r="K67" s="30">
        <v>0</v>
      </c>
      <c r="L67" s="30">
        <v>0</v>
      </c>
      <c r="M67" s="30">
        <v>0</v>
      </c>
      <c r="N67" s="30">
        <v>0</v>
      </c>
      <c r="O67" s="25">
        <f t="shared" si="20"/>
        <v>0</v>
      </c>
    </row>
    <row r="68" spans="1:15" s="9" customFormat="1" ht="11.4" customHeight="1" x14ac:dyDescent="0.25">
      <c r="A68" s="9" t="s">
        <v>56</v>
      </c>
      <c r="B68" s="26"/>
      <c r="C68" s="28">
        <f t="shared" ref="C68:N68" si="26">SUM(C57:C67)</f>
        <v>0</v>
      </c>
      <c r="D68" s="28">
        <f t="shared" si="26"/>
        <v>0</v>
      </c>
      <c r="E68" s="28">
        <f t="shared" si="26"/>
        <v>0</v>
      </c>
      <c r="F68" s="28">
        <f t="shared" si="26"/>
        <v>0</v>
      </c>
      <c r="G68" s="28">
        <f t="shared" si="26"/>
        <v>0</v>
      </c>
      <c r="H68" s="28">
        <f t="shared" si="26"/>
        <v>0</v>
      </c>
      <c r="I68" s="28">
        <f t="shared" si="26"/>
        <v>0</v>
      </c>
      <c r="J68" s="28">
        <f t="shared" si="26"/>
        <v>0</v>
      </c>
      <c r="K68" s="28">
        <f t="shared" si="26"/>
        <v>0</v>
      </c>
      <c r="L68" s="28">
        <f t="shared" si="26"/>
        <v>0</v>
      </c>
      <c r="M68" s="28">
        <f t="shared" si="26"/>
        <v>0</v>
      </c>
      <c r="N68" s="28">
        <f t="shared" si="26"/>
        <v>0</v>
      </c>
      <c r="O68" s="28">
        <f>SUM(C68:N68)</f>
        <v>0</v>
      </c>
    </row>
    <row r="69" spans="1:15" s="10" customFormat="1" ht="6" customHeight="1" x14ac:dyDescent="0.25">
      <c r="A69" s="9"/>
      <c r="B69" s="26"/>
      <c r="C69" s="27"/>
      <c r="D69" s="27"/>
      <c r="E69" s="27"/>
      <c r="F69" s="27"/>
      <c r="G69" s="27"/>
      <c r="H69" s="27"/>
      <c r="I69" s="27"/>
      <c r="J69" s="27"/>
      <c r="K69" s="27"/>
      <c r="L69" s="27"/>
      <c r="M69" s="27"/>
      <c r="N69" s="27"/>
      <c r="O69" s="25"/>
    </row>
    <row r="70" spans="1:15" s="10" customFormat="1" ht="11.4" customHeight="1" x14ac:dyDescent="0.2">
      <c r="A70" s="10" t="s">
        <v>1</v>
      </c>
      <c r="B70" s="26"/>
      <c r="C70" s="30">
        <v>0</v>
      </c>
      <c r="D70" s="30">
        <v>0</v>
      </c>
      <c r="E70" s="30">
        <v>0</v>
      </c>
      <c r="F70" s="30">
        <v>0</v>
      </c>
      <c r="G70" s="30">
        <v>0</v>
      </c>
      <c r="H70" s="30">
        <v>0</v>
      </c>
      <c r="I70" s="30">
        <v>0</v>
      </c>
      <c r="J70" s="30">
        <v>0</v>
      </c>
      <c r="K70" s="30">
        <v>0</v>
      </c>
      <c r="L70" s="30">
        <v>0</v>
      </c>
      <c r="M70" s="30">
        <v>0</v>
      </c>
      <c r="N70" s="30">
        <v>0</v>
      </c>
      <c r="O70" s="25">
        <f>SUM(C70:N70)</f>
        <v>0</v>
      </c>
    </row>
    <row r="71" spans="1:15" s="9" customFormat="1" ht="11.4" customHeight="1" x14ac:dyDescent="0.25">
      <c r="A71" s="9" t="s">
        <v>38</v>
      </c>
      <c r="B71" s="26"/>
      <c r="C71" s="28">
        <f t="shared" ref="C71:N71" si="27">SUM(C68:C70)</f>
        <v>0</v>
      </c>
      <c r="D71" s="28">
        <f t="shared" si="27"/>
        <v>0</v>
      </c>
      <c r="E71" s="28">
        <f t="shared" si="27"/>
        <v>0</v>
      </c>
      <c r="F71" s="28">
        <f t="shared" si="27"/>
        <v>0</v>
      </c>
      <c r="G71" s="28">
        <f t="shared" si="27"/>
        <v>0</v>
      </c>
      <c r="H71" s="28">
        <f t="shared" si="27"/>
        <v>0</v>
      </c>
      <c r="I71" s="28">
        <f t="shared" si="27"/>
        <v>0</v>
      </c>
      <c r="J71" s="28">
        <f t="shared" si="27"/>
        <v>0</v>
      </c>
      <c r="K71" s="28">
        <f t="shared" si="27"/>
        <v>0</v>
      </c>
      <c r="L71" s="28">
        <f t="shared" si="27"/>
        <v>0</v>
      </c>
      <c r="M71" s="28">
        <f t="shared" si="27"/>
        <v>0</v>
      </c>
      <c r="N71" s="28">
        <f t="shared" si="27"/>
        <v>0</v>
      </c>
      <c r="O71" s="28">
        <f>SUM(C71:N71)</f>
        <v>0</v>
      </c>
    </row>
    <row r="72" spans="1:15" s="10" customFormat="1" ht="6" customHeight="1" x14ac:dyDescent="0.2">
      <c r="B72" s="26"/>
      <c r="C72" s="27"/>
      <c r="D72" s="27"/>
      <c r="E72" s="27"/>
      <c r="F72" s="27"/>
      <c r="G72" s="27"/>
      <c r="H72" s="27"/>
      <c r="I72" s="27"/>
      <c r="J72" s="27"/>
      <c r="K72" s="27"/>
      <c r="L72" s="27"/>
      <c r="M72" s="27"/>
      <c r="N72" s="27"/>
      <c r="O72" s="25"/>
    </row>
    <row r="73" spans="1:15" s="10" customFormat="1" ht="11.4" customHeight="1" x14ac:dyDescent="0.2">
      <c r="A73" s="10" t="s">
        <v>39</v>
      </c>
      <c r="B73" s="26"/>
      <c r="C73" s="30">
        <v>0</v>
      </c>
      <c r="D73" s="30">
        <v>0</v>
      </c>
      <c r="E73" s="30">
        <v>0</v>
      </c>
      <c r="F73" s="30">
        <v>0</v>
      </c>
      <c r="G73" s="30">
        <v>0</v>
      </c>
      <c r="H73" s="30">
        <v>0</v>
      </c>
      <c r="I73" s="30">
        <v>0</v>
      </c>
      <c r="J73" s="30">
        <v>0</v>
      </c>
      <c r="K73" s="30">
        <v>0</v>
      </c>
      <c r="L73" s="30">
        <v>0</v>
      </c>
      <c r="M73" s="30">
        <v>0</v>
      </c>
      <c r="N73" s="30">
        <v>0</v>
      </c>
      <c r="O73" s="25">
        <f>SUM(C73:N73)</f>
        <v>0</v>
      </c>
    </row>
    <row r="74" spans="1:15" s="9" customFormat="1" ht="11.4" customHeight="1" x14ac:dyDescent="0.25">
      <c r="A74" s="9" t="s">
        <v>40</v>
      </c>
      <c r="B74" s="26"/>
      <c r="C74" s="28">
        <f>SUM(C71-C73)</f>
        <v>0</v>
      </c>
      <c r="D74" s="28">
        <f t="shared" ref="D74:N74" si="28">SUM(D71-D73)</f>
        <v>0</v>
      </c>
      <c r="E74" s="28">
        <f t="shared" si="28"/>
        <v>0</v>
      </c>
      <c r="F74" s="28">
        <f t="shared" si="28"/>
        <v>0</v>
      </c>
      <c r="G74" s="28">
        <f t="shared" si="28"/>
        <v>0</v>
      </c>
      <c r="H74" s="28">
        <f t="shared" si="28"/>
        <v>0</v>
      </c>
      <c r="I74" s="28">
        <f t="shared" si="28"/>
        <v>0</v>
      </c>
      <c r="J74" s="28">
        <f t="shared" si="28"/>
        <v>0</v>
      </c>
      <c r="K74" s="28">
        <f t="shared" si="28"/>
        <v>0</v>
      </c>
      <c r="L74" s="28">
        <f t="shared" si="28"/>
        <v>0</v>
      </c>
      <c r="M74" s="28">
        <f t="shared" si="28"/>
        <v>0</v>
      </c>
      <c r="N74" s="28">
        <f t="shared" si="28"/>
        <v>0</v>
      </c>
      <c r="O74" s="28">
        <f>SUM(C74:N74)</f>
        <v>0</v>
      </c>
    </row>
    <row r="75" spans="1:15" s="10" customFormat="1" ht="11.4" x14ac:dyDescent="0.2">
      <c r="B75" s="26"/>
      <c r="C75" s="12"/>
      <c r="D75" s="12"/>
      <c r="E75" s="12"/>
      <c r="F75" s="12"/>
      <c r="G75" s="12"/>
      <c r="H75" s="12"/>
      <c r="I75" s="12"/>
      <c r="J75" s="12"/>
      <c r="K75" s="12"/>
      <c r="L75" s="12"/>
      <c r="M75" s="12"/>
      <c r="N75" s="12"/>
      <c r="O75" s="12"/>
    </row>
    <row r="76" spans="1:15" s="10" customFormat="1" ht="11.4" hidden="1" outlineLevel="1" x14ac:dyDescent="0.2">
      <c r="A76" s="114" t="s">
        <v>150</v>
      </c>
      <c r="C76" s="12"/>
      <c r="D76" s="12"/>
      <c r="E76" s="12"/>
      <c r="F76" s="12"/>
      <c r="G76" s="12"/>
      <c r="H76" s="12"/>
      <c r="I76" s="12"/>
      <c r="J76" s="12"/>
      <c r="K76" s="12"/>
      <c r="L76" s="12"/>
      <c r="M76" s="12"/>
      <c r="N76" s="12"/>
      <c r="O76" s="12"/>
    </row>
    <row r="77" spans="1:15" s="9" customFormat="1" ht="11.4" hidden="1" customHeight="1" outlineLevel="1" x14ac:dyDescent="0.25">
      <c r="A77" s="9" t="s">
        <v>63</v>
      </c>
      <c r="B77" s="26"/>
      <c r="C77" s="28">
        <f t="shared" ref="C77:N77" si="29">C39</f>
        <v>0</v>
      </c>
      <c r="D77" s="28">
        <f t="shared" si="29"/>
        <v>0</v>
      </c>
      <c r="E77" s="28">
        <f t="shared" si="29"/>
        <v>0</v>
      </c>
      <c r="F77" s="28">
        <f t="shared" si="29"/>
        <v>0</v>
      </c>
      <c r="G77" s="28">
        <f t="shared" si="29"/>
        <v>0</v>
      </c>
      <c r="H77" s="28">
        <f t="shared" si="29"/>
        <v>0</v>
      </c>
      <c r="I77" s="28">
        <f t="shared" si="29"/>
        <v>0</v>
      </c>
      <c r="J77" s="28">
        <f t="shared" si="29"/>
        <v>0</v>
      </c>
      <c r="K77" s="28">
        <f t="shared" si="29"/>
        <v>0</v>
      </c>
      <c r="L77" s="28">
        <f t="shared" si="29"/>
        <v>0</v>
      </c>
      <c r="M77" s="28">
        <f t="shared" si="29"/>
        <v>0</v>
      </c>
      <c r="N77" s="28">
        <f t="shared" si="29"/>
        <v>0</v>
      </c>
      <c r="O77" s="28">
        <f>SUM(C77:N77)</f>
        <v>0</v>
      </c>
    </row>
    <row r="78" spans="1:15" s="9" customFormat="1" ht="11.4" hidden="1" customHeight="1" outlineLevel="1" x14ac:dyDescent="0.25">
      <c r="A78" s="9" t="s">
        <v>64</v>
      </c>
      <c r="B78" s="26"/>
      <c r="C78" s="28">
        <f t="shared" ref="C78:N78" si="30">C42</f>
        <v>0</v>
      </c>
      <c r="D78" s="28">
        <f t="shared" si="30"/>
        <v>0</v>
      </c>
      <c r="E78" s="28">
        <f t="shared" si="30"/>
        <v>0</v>
      </c>
      <c r="F78" s="28">
        <f t="shared" si="30"/>
        <v>0</v>
      </c>
      <c r="G78" s="28">
        <f t="shared" si="30"/>
        <v>0</v>
      </c>
      <c r="H78" s="28">
        <f t="shared" si="30"/>
        <v>0</v>
      </c>
      <c r="I78" s="28">
        <f t="shared" si="30"/>
        <v>0</v>
      </c>
      <c r="J78" s="28">
        <f t="shared" si="30"/>
        <v>0</v>
      </c>
      <c r="K78" s="28">
        <f t="shared" si="30"/>
        <v>0</v>
      </c>
      <c r="L78" s="28">
        <f t="shared" si="30"/>
        <v>0</v>
      </c>
      <c r="M78" s="28">
        <f t="shared" si="30"/>
        <v>0</v>
      </c>
      <c r="N78" s="28">
        <f t="shared" si="30"/>
        <v>0</v>
      </c>
      <c r="O78" s="28">
        <f>SUM(C78:N78)</f>
        <v>0</v>
      </c>
    </row>
    <row r="79" spans="1:15" s="9" customFormat="1" ht="11.4" hidden="1" customHeight="1" outlineLevel="1" x14ac:dyDescent="0.25">
      <c r="A79" s="9" t="s">
        <v>78</v>
      </c>
      <c r="B79" s="26"/>
      <c r="C79" s="28">
        <f t="shared" ref="C79:N79" si="31">C43</f>
        <v>0</v>
      </c>
      <c r="D79" s="28">
        <f t="shared" si="31"/>
        <v>0</v>
      </c>
      <c r="E79" s="28">
        <f t="shared" si="31"/>
        <v>0</v>
      </c>
      <c r="F79" s="28">
        <f t="shared" si="31"/>
        <v>0</v>
      </c>
      <c r="G79" s="28">
        <f t="shared" si="31"/>
        <v>0</v>
      </c>
      <c r="H79" s="28">
        <f t="shared" si="31"/>
        <v>0</v>
      </c>
      <c r="I79" s="28">
        <f t="shared" si="31"/>
        <v>0</v>
      </c>
      <c r="J79" s="28">
        <f t="shared" si="31"/>
        <v>0</v>
      </c>
      <c r="K79" s="28">
        <f t="shared" si="31"/>
        <v>0</v>
      </c>
      <c r="L79" s="28">
        <f t="shared" si="31"/>
        <v>0</v>
      </c>
      <c r="M79" s="28">
        <f t="shared" si="31"/>
        <v>0</v>
      </c>
      <c r="N79" s="28">
        <f t="shared" si="31"/>
        <v>0</v>
      </c>
      <c r="O79" s="28">
        <f>SUM(C79:N79)</f>
        <v>0</v>
      </c>
    </row>
    <row r="80" spans="1:15" s="10" customFormat="1" ht="11.4" hidden="1" customHeight="1" outlineLevel="1" x14ac:dyDescent="0.2">
      <c r="A80" s="57" t="s">
        <v>80</v>
      </c>
      <c r="B80" s="59"/>
      <c r="C80" s="59"/>
      <c r="D80" s="59"/>
      <c r="E80" s="59"/>
      <c r="F80" s="59"/>
      <c r="G80" s="59"/>
      <c r="H80" s="59"/>
      <c r="I80" s="59"/>
      <c r="J80" s="59"/>
      <c r="K80" s="59"/>
      <c r="L80" s="59"/>
      <c r="M80" s="59"/>
      <c r="N80" s="59"/>
      <c r="O80" s="59"/>
    </row>
    <row r="81" spans="1:15" s="9" customFormat="1" ht="11.4" hidden="1" customHeight="1" outlineLevel="1" x14ac:dyDescent="0.25">
      <c r="A81" s="9" t="s">
        <v>66</v>
      </c>
      <c r="B81" s="26"/>
      <c r="C81" s="28">
        <f t="shared" ref="C81:N81" si="32">C48</f>
        <v>0</v>
      </c>
      <c r="D81" s="28">
        <f t="shared" si="32"/>
        <v>0</v>
      </c>
      <c r="E81" s="28">
        <f t="shared" si="32"/>
        <v>0</v>
      </c>
      <c r="F81" s="28">
        <f t="shared" si="32"/>
        <v>0</v>
      </c>
      <c r="G81" s="28">
        <f t="shared" si="32"/>
        <v>0</v>
      </c>
      <c r="H81" s="28">
        <f t="shared" si="32"/>
        <v>0</v>
      </c>
      <c r="I81" s="28">
        <f t="shared" si="32"/>
        <v>0</v>
      </c>
      <c r="J81" s="28">
        <f t="shared" si="32"/>
        <v>0</v>
      </c>
      <c r="K81" s="28">
        <f t="shared" si="32"/>
        <v>0</v>
      </c>
      <c r="L81" s="28">
        <f t="shared" si="32"/>
        <v>0</v>
      </c>
      <c r="M81" s="28">
        <f t="shared" si="32"/>
        <v>0</v>
      </c>
      <c r="N81" s="28">
        <f t="shared" si="32"/>
        <v>0</v>
      </c>
      <c r="O81" s="28">
        <f>SUM(C81:N81)</f>
        <v>0</v>
      </c>
    </row>
    <row r="82" spans="1:15" s="9" customFormat="1" ht="11.4" hidden="1" customHeight="1" outlineLevel="1" x14ac:dyDescent="0.25">
      <c r="A82" s="9" t="s">
        <v>67</v>
      </c>
      <c r="B82" s="26"/>
      <c r="C82" s="28">
        <f t="shared" ref="C82:N82" si="33">C49</f>
        <v>0</v>
      </c>
      <c r="D82" s="28">
        <f t="shared" si="33"/>
        <v>0</v>
      </c>
      <c r="E82" s="28">
        <f t="shared" si="33"/>
        <v>0</v>
      </c>
      <c r="F82" s="28">
        <f t="shared" si="33"/>
        <v>0</v>
      </c>
      <c r="G82" s="28">
        <f t="shared" si="33"/>
        <v>0</v>
      </c>
      <c r="H82" s="28">
        <f t="shared" si="33"/>
        <v>0</v>
      </c>
      <c r="I82" s="28">
        <f t="shared" si="33"/>
        <v>0</v>
      </c>
      <c r="J82" s="28">
        <f t="shared" si="33"/>
        <v>0</v>
      </c>
      <c r="K82" s="28">
        <f t="shared" si="33"/>
        <v>0</v>
      </c>
      <c r="L82" s="28">
        <f t="shared" si="33"/>
        <v>0</v>
      </c>
      <c r="M82" s="28">
        <f t="shared" si="33"/>
        <v>0</v>
      </c>
      <c r="N82" s="28">
        <f t="shared" si="33"/>
        <v>0</v>
      </c>
      <c r="O82" s="28">
        <f>SUM(C82:N82)</f>
        <v>0</v>
      </c>
    </row>
    <row r="83" spans="1:15" s="9" customFormat="1" ht="11.4" hidden="1" customHeight="1" outlineLevel="1" x14ac:dyDescent="0.25">
      <c r="A83" s="9" t="s">
        <v>77</v>
      </c>
      <c r="B83" s="26"/>
      <c r="C83" s="28">
        <f t="shared" ref="C83:N83" si="34">C53</f>
        <v>0</v>
      </c>
      <c r="D83" s="28">
        <f t="shared" si="34"/>
        <v>0</v>
      </c>
      <c r="E83" s="28">
        <f t="shared" si="34"/>
        <v>0</v>
      </c>
      <c r="F83" s="28">
        <f t="shared" si="34"/>
        <v>0</v>
      </c>
      <c r="G83" s="28">
        <f t="shared" si="34"/>
        <v>0</v>
      </c>
      <c r="H83" s="28">
        <f t="shared" si="34"/>
        <v>0</v>
      </c>
      <c r="I83" s="28">
        <f t="shared" si="34"/>
        <v>0</v>
      </c>
      <c r="J83" s="28">
        <f t="shared" si="34"/>
        <v>0</v>
      </c>
      <c r="K83" s="28">
        <f t="shared" si="34"/>
        <v>0</v>
      </c>
      <c r="L83" s="28">
        <f t="shared" si="34"/>
        <v>0</v>
      </c>
      <c r="M83" s="28">
        <f t="shared" si="34"/>
        <v>0</v>
      </c>
      <c r="N83" s="28">
        <f t="shared" si="34"/>
        <v>0</v>
      </c>
      <c r="O83" s="28">
        <f>SUM(C83:N83)</f>
        <v>0</v>
      </c>
    </row>
    <row r="84" spans="1:15" collapsed="1" x14ac:dyDescent="0.2"/>
    <row r="85" spans="1:15" s="10" customFormat="1" ht="11.4" x14ac:dyDescent="0.2">
      <c r="C85" s="12"/>
      <c r="D85" s="12"/>
      <c r="E85" s="12"/>
      <c r="F85" s="12"/>
      <c r="G85" s="12"/>
      <c r="H85" s="12"/>
      <c r="I85" s="12"/>
      <c r="J85" s="12"/>
      <c r="K85" s="12"/>
      <c r="L85" s="12"/>
      <c r="M85" s="12"/>
      <c r="N85" s="12"/>
      <c r="O85" s="12"/>
    </row>
  </sheetData>
  <sheetProtection password="C963" sheet="1" objects="1" scenarios="1" selectLockedCells="1"/>
  <mergeCells count="19">
    <mergeCell ref="C9:D9"/>
    <mergeCell ref="A10:O10"/>
    <mergeCell ref="C7:D7"/>
    <mergeCell ref="F7:G7"/>
    <mergeCell ref="H7:I7"/>
    <mergeCell ref="J7:K7"/>
    <mergeCell ref="M7:O7"/>
    <mergeCell ref="C8:D8"/>
    <mergeCell ref="F8:G8"/>
    <mergeCell ref="H8:I8"/>
    <mergeCell ref="J8:K8"/>
    <mergeCell ref="M8:O8"/>
    <mergeCell ref="C5:D5"/>
    <mergeCell ref="M5:O5"/>
    <mergeCell ref="C6:D6"/>
    <mergeCell ref="F6:G6"/>
    <mergeCell ref="H6:I6"/>
    <mergeCell ref="J6:K6"/>
    <mergeCell ref="M6:O6"/>
  </mergeCells>
  <dataValidations count="1">
    <dataValidation type="list" allowBlank="1" showInputMessage="1" showErrorMessage="1" sqref="C8:D8" xr:uid="{00000000-0002-0000-0400-000000000000}">
      <formula1>Geschlecht</formula1>
    </dataValidation>
  </dataValidations>
  <printOptions horizontalCentered="1"/>
  <pageMargins left="0.19685039370078741" right="0.19685039370078741" top="0.19685039370078741" bottom="0.6692913385826772" header="0.51181102362204722" footer="0.51181102362204722"/>
  <pageSetup paperSize="9" scale="92" orientation="landscape" r:id="rId1"/>
  <headerFooter>
    <oddFooter>&amp;L&amp;"Arial,Standard"Dies ist eine Vorlage der FI-Partner GmbH. Haben Sie noch Fragen? Wir helfen Ihnen gerne weiter. Kontaktieren Sie uns:
info@fi-partner.ch / Tel. +41 44 501 77 20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pageSetUpPr fitToPage="1"/>
  </sheetPr>
  <dimension ref="A1:O84"/>
  <sheetViews>
    <sheetView zoomScaleNormal="100" workbookViewId="0">
      <selection activeCell="C6" sqref="C6:D6"/>
    </sheetView>
  </sheetViews>
  <sheetFormatPr baseColWidth="10" defaultRowHeight="12.6" outlineLevelRow="1" x14ac:dyDescent="0.2"/>
  <cols>
    <col min="1" max="1" width="12.1796875" customWidth="1"/>
    <col min="2" max="2" width="6.1796875" customWidth="1"/>
    <col min="3" max="14" width="8.1796875" style="1" customWidth="1"/>
    <col min="15" max="15" width="9.1796875" style="1" customWidth="1"/>
  </cols>
  <sheetData>
    <row r="1" spans="1:15" ht="15.6" x14ac:dyDescent="0.3">
      <c r="A1" s="3" t="str">
        <f>'Total Firma'!A1</f>
        <v>Musterbeispiel GmbH</v>
      </c>
      <c r="B1" s="3"/>
      <c r="C1" s="82"/>
      <c r="D1"/>
      <c r="E1" s="4"/>
      <c r="F1" s="5"/>
      <c r="G1" s="4"/>
      <c r="H1"/>
      <c r="I1"/>
      <c r="J1"/>
      <c r="K1"/>
      <c r="L1"/>
      <c r="M1"/>
      <c r="N1"/>
      <c r="O1"/>
    </row>
    <row r="2" spans="1:15" s="2" customFormat="1" ht="15" x14ac:dyDescent="0.25">
      <c r="A2" s="6" t="str">
        <f>'Total Firma'!A2</f>
        <v>Beispielstrasse 1</v>
      </c>
      <c r="B2" s="6"/>
      <c r="C2" s="17"/>
      <c r="E2" s="18"/>
      <c r="F2" s="19"/>
      <c r="G2" s="18"/>
    </row>
    <row r="3" spans="1:15" s="2" customFormat="1" ht="15" x14ac:dyDescent="0.25">
      <c r="A3" s="6" t="str">
        <f>'Total Firma'!A3</f>
        <v>3000 Bern</v>
      </c>
      <c r="B3" s="6"/>
      <c r="C3" s="17"/>
      <c r="E3" s="18"/>
      <c r="F3" s="19"/>
      <c r="G3" s="18"/>
    </row>
    <row r="4" spans="1:15" s="7" customFormat="1" ht="13.2" x14ac:dyDescent="0.25">
      <c r="C4" s="81"/>
      <c r="D4" s="23"/>
      <c r="E4" s="15"/>
      <c r="F4" s="16"/>
      <c r="G4" s="15"/>
    </row>
    <row r="5" spans="1:15" s="7" customFormat="1" ht="13.2" x14ac:dyDescent="0.25">
      <c r="A5" s="7" t="s">
        <v>0</v>
      </c>
      <c r="C5" s="126">
        <f ca="1">'Total Firma'!G3</f>
        <v>44338</v>
      </c>
      <c r="D5" s="126"/>
      <c r="E5" s="24"/>
      <c r="F5" s="46" t="s">
        <v>14</v>
      </c>
      <c r="M5" s="127"/>
      <c r="N5" s="127"/>
      <c r="O5" s="127"/>
    </row>
    <row r="6" spans="1:15" s="7" customFormat="1" ht="13.2" x14ac:dyDescent="0.25">
      <c r="A6" s="7" t="s">
        <v>12</v>
      </c>
      <c r="C6" s="130"/>
      <c r="D6" s="130"/>
      <c r="E6" s="24"/>
      <c r="F6" s="128"/>
      <c r="G6" s="128"/>
      <c r="H6" s="128"/>
      <c r="I6" s="128"/>
      <c r="J6" s="128"/>
      <c r="K6" s="128"/>
      <c r="M6" s="127"/>
      <c r="N6" s="127"/>
      <c r="O6" s="127"/>
    </row>
    <row r="7" spans="1:15" s="7" customFormat="1" ht="13.2" x14ac:dyDescent="0.25">
      <c r="A7" s="7" t="s">
        <v>13</v>
      </c>
      <c r="C7" s="130"/>
      <c r="D7" s="130"/>
      <c r="E7" s="24"/>
      <c r="F7" s="128"/>
      <c r="G7" s="128"/>
      <c r="H7" s="128"/>
      <c r="I7" s="128"/>
      <c r="J7" s="128"/>
      <c r="K7" s="128"/>
      <c r="M7" s="127"/>
      <c r="N7" s="127"/>
      <c r="O7" s="127"/>
    </row>
    <row r="8" spans="1:15" s="7" customFormat="1" ht="13.2" x14ac:dyDescent="0.25">
      <c r="A8" s="7" t="s">
        <v>29</v>
      </c>
      <c r="C8" s="130"/>
      <c r="D8" s="130"/>
      <c r="E8" s="15"/>
      <c r="F8" s="128"/>
      <c r="G8" s="128"/>
      <c r="H8" s="128"/>
      <c r="I8" s="128"/>
      <c r="J8" s="128"/>
      <c r="K8" s="128"/>
      <c r="M8" s="127"/>
      <c r="N8" s="127"/>
      <c r="O8" s="127"/>
    </row>
    <row r="9" spans="1:15" s="7" customFormat="1" ht="13.2" x14ac:dyDescent="0.25">
      <c r="C9" s="131"/>
      <c r="D9" s="131"/>
      <c r="E9" s="15"/>
      <c r="F9" s="16"/>
      <c r="G9" s="15"/>
      <c r="M9" s="83"/>
      <c r="N9" s="83"/>
      <c r="O9" s="83"/>
    </row>
    <row r="10" spans="1:15" ht="18" x14ac:dyDescent="0.35">
      <c r="A10" s="129">
        <f>'Total Firma'!A10:O10</f>
        <v>44196</v>
      </c>
      <c r="B10" s="129"/>
      <c r="C10" s="129"/>
      <c r="D10" s="129"/>
      <c r="E10" s="129"/>
      <c r="F10" s="129"/>
      <c r="G10" s="129"/>
      <c r="H10" s="129"/>
      <c r="I10" s="129"/>
      <c r="J10" s="129"/>
      <c r="K10" s="129"/>
      <c r="L10" s="129"/>
      <c r="M10" s="129"/>
      <c r="N10" s="129"/>
      <c r="O10" s="129"/>
    </row>
    <row r="11" spans="1:15" s="10" customFormat="1" ht="11.4" customHeight="1" x14ac:dyDescent="0.2"/>
    <row r="12" spans="1:15" s="11" customFormat="1" ht="11.4" customHeight="1" x14ac:dyDescent="0.25">
      <c r="A12" s="9" t="s">
        <v>86</v>
      </c>
      <c r="B12" s="9" t="str">
        <f ca="1">RIGHT(CELL("Dateiname",A66),LEN(CELL("Dateiname",A66))-FIND("]",CELL("Dateiname",A66)))</f>
        <v>ML 03</v>
      </c>
      <c r="C12" s="9"/>
      <c r="D12" s="9"/>
      <c r="E12" s="9"/>
      <c r="F12" s="9"/>
      <c r="G12" s="9"/>
      <c r="H12" s="9"/>
      <c r="I12" s="9"/>
      <c r="J12" s="9"/>
      <c r="K12" s="9"/>
      <c r="L12" s="9"/>
      <c r="M12" s="9"/>
      <c r="N12" s="9"/>
      <c r="O12" s="9"/>
    </row>
    <row r="13" spans="1:15" s="10" customFormat="1" ht="6" customHeight="1" x14ac:dyDescent="0.2">
      <c r="C13" s="8"/>
      <c r="D13" s="8"/>
      <c r="E13" s="8"/>
      <c r="F13" s="8"/>
      <c r="G13" s="8"/>
      <c r="H13" s="8"/>
      <c r="I13" s="8"/>
      <c r="J13" s="8"/>
      <c r="K13" s="8"/>
      <c r="L13" s="8"/>
      <c r="M13" s="8"/>
      <c r="N13" s="8"/>
      <c r="O13" s="8"/>
    </row>
    <row r="14" spans="1:15" s="11" customFormat="1" ht="11.4" customHeight="1" x14ac:dyDescent="0.25">
      <c r="A14" s="9" t="s">
        <v>3</v>
      </c>
      <c r="B14" s="61">
        <f>C14-1</f>
        <v>44195</v>
      </c>
      <c r="C14" s="50">
        <f>'Total Firma'!A10</f>
        <v>44196</v>
      </c>
      <c r="D14" s="50">
        <f>EDATE(C14,1)</f>
        <v>44227</v>
      </c>
      <c r="E14" s="50">
        <f t="shared" ref="E14:N14" si="0">EDATE(D14,1)</f>
        <v>44255</v>
      </c>
      <c r="F14" s="50">
        <f t="shared" si="0"/>
        <v>44286</v>
      </c>
      <c r="G14" s="50">
        <f t="shared" si="0"/>
        <v>44316</v>
      </c>
      <c r="H14" s="50">
        <f t="shared" si="0"/>
        <v>44347</v>
      </c>
      <c r="I14" s="50">
        <f t="shared" si="0"/>
        <v>44377</v>
      </c>
      <c r="J14" s="50">
        <f t="shared" si="0"/>
        <v>44408</v>
      </c>
      <c r="K14" s="50">
        <f t="shared" si="0"/>
        <v>44439</v>
      </c>
      <c r="L14" s="50">
        <f t="shared" si="0"/>
        <v>44469</v>
      </c>
      <c r="M14" s="50">
        <f t="shared" si="0"/>
        <v>44500</v>
      </c>
      <c r="N14" s="50">
        <f t="shared" si="0"/>
        <v>44530</v>
      </c>
      <c r="O14" s="50" t="s">
        <v>2</v>
      </c>
    </row>
    <row r="15" spans="1:15" s="10" customFormat="1" ht="6" customHeight="1" x14ac:dyDescent="0.2">
      <c r="C15" s="8"/>
      <c r="D15" s="8"/>
      <c r="E15" s="8"/>
      <c r="F15" s="8"/>
      <c r="G15" s="8"/>
      <c r="H15" s="8"/>
      <c r="I15" s="8"/>
      <c r="J15" s="8"/>
      <c r="K15" s="8"/>
      <c r="L15" s="8"/>
      <c r="M15" s="8"/>
      <c r="N15" s="8"/>
      <c r="O15" s="8"/>
    </row>
    <row r="16" spans="1:15" s="10" customFormat="1" ht="11.4" hidden="1" customHeight="1" x14ac:dyDescent="0.2">
      <c r="A16" s="10" t="s">
        <v>69</v>
      </c>
      <c r="B16" s="84">
        <f>DATEDIF($C$7,B14,"M")/12</f>
        <v>120.91666666666667</v>
      </c>
      <c r="C16" s="84">
        <f t="shared" ref="C16:N16" si="1">DATEDIF($C$7,C14,"M")/12</f>
        <v>121</v>
      </c>
      <c r="D16" s="84">
        <f t="shared" si="1"/>
        <v>121.08333333333333</v>
      </c>
      <c r="E16" s="84">
        <f t="shared" si="1"/>
        <v>121.16666666666667</v>
      </c>
      <c r="F16" s="84">
        <f t="shared" si="1"/>
        <v>121.25</v>
      </c>
      <c r="G16" s="84">
        <f t="shared" si="1"/>
        <v>121.33333333333333</v>
      </c>
      <c r="H16" s="84">
        <f t="shared" si="1"/>
        <v>121.41666666666667</v>
      </c>
      <c r="I16" s="84">
        <f t="shared" si="1"/>
        <v>121.5</v>
      </c>
      <c r="J16" s="84">
        <f t="shared" si="1"/>
        <v>121.58333333333333</v>
      </c>
      <c r="K16" s="84">
        <f t="shared" si="1"/>
        <v>121.66666666666667</v>
      </c>
      <c r="L16" s="84">
        <f t="shared" si="1"/>
        <v>121.75</v>
      </c>
      <c r="M16" s="84">
        <f t="shared" si="1"/>
        <v>121.83333333333333</v>
      </c>
      <c r="N16" s="84">
        <f t="shared" si="1"/>
        <v>121.91666666666667</v>
      </c>
      <c r="O16" s="55"/>
    </row>
    <row r="17" spans="1:15" s="10" customFormat="1" ht="6" hidden="1" customHeight="1" x14ac:dyDescent="0.2">
      <c r="C17" s="8"/>
      <c r="D17" s="8"/>
      <c r="E17" s="8"/>
      <c r="F17" s="8"/>
      <c r="G17" s="8"/>
      <c r="H17" s="8"/>
      <c r="I17" s="8"/>
      <c r="J17" s="8"/>
      <c r="K17" s="8"/>
      <c r="L17" s="8"/>
      <c r="M17" s="8"/>
      <c r="N17" s="8"/>
      <c r="O17" s="8"/>
    </row>
    <row r="18" spans="1:15" s="10" customFormat="1" ht="11.4" hidden="1" customHeight="1" x14ac:dyDescent="0.2">
      <c r="A18" s="10" t="s">
        <v>79</v>
      </c>
      <c r="B18" s="85"/>
      <c r="C18" s="85">
        <f>IF(C$41&gt;0,1,0)</f>
        <v>0</v>
      </c>
      <c r="D18" s="85">
        <f t="shared" ref="D18:N18" si="2">IF(D$41&gt;0,1,0)</f>
        <v>0</v>
      </c>
      <c r="E18" s="85">
        <f t="shared" si="2"/>
        <v>0</v>
      </c>
      <c r="F18" s="85">
        <f t="shared" si="2"/>
        <v>0</v>
      </c>
      <c r="G18" s="85">
        <f t="shared" si="2"/>
        <v>0</v>
      </c>
      <c r="H18" s="85">
        <f t="shared" si="2"/>
        <v>0</v>
      </c>
      <c r="I18" s="85">
        <f t="shared" si="2"/>
        <v>0</v>
      </c>
      <c r="J18" s="85">
        <f t="shared" si="2"/>
        <v>0</v>
      </c>
      <c r="K18" s="85">
        <f t="shared" si="2"/>
        <v>0</v>
      </c>
      <c r="L18" s="85">
        <f t="shared" si="2"/>
        <v>0</v>
      </c>
      <c r="M18" s="85">
        <f t="shared" si="2"/>
        <v>0</v>
      </c>
      <c r="N18" s="85">
        <f t="shared" si="2"/>
        <v>0</v>
      </c>
      <c r="O18" s="27">
        <f>SUM(C18:N18)</f>
        <v>0</v>
      </c>
    </row>
    <row r="19" spans="1:15" s="10" customFormat="1" ht="11.4" hidden="1" customHeight="1" x14ac:dyDescent="0.2">
      <c r="A19" s="10" t="s">
        <v>74</v>
      </c>
      <c r="B19" s="85"/>
      <c r="C19" s="85">
        <f t="shared" ref="C19:N19" si="3">IF(C$47&gt;0,1,0)</f>
        <v>0</v>
      </c>
      <c r="D19" s="85">
        <f t="shared" si="3"/>
        <v>0</v>
      </c>
      <c r="E19" s="85">
        <f t="shared" si="3"/>
        <v>0</v>
      </c>
      <c r="F19" s="85">
        <f t="shared" si="3"/>
        <v>0</v>
      </c>
      <c r="G19" s="85">
        <f t="shared" si="3"/>
        <v>0</v>
      </c>
      <c r="H19" s="85">
        <f t="shared" si="3"/>
        <v>0</v>
      </c>
      <c r="I19" s="85">
        <f t="shared" si="3"/>
        <v>0</v>
      </c>
      <c r="J19" s="85">
        <f t="shared" si="3"/>
        <v>0</v>
      </c>
      <c r="K19" s="85">
        <f t="shared" si="3"/>
        <v>0</v>
      </c>
      <c r="L19" s="85">
        <f t="shared" si="3"/>
        <v>0</v>
      </c>
      <c r="M19" s="85">
        <f t="shared" si="3"/>
        <v>0</v>
      </c>
      <c r="N19" s="85">
        <f t="shared" si="3"/>
        <v>0</v>
      </c>
      <c r="O19" s="27">
        <f>SUM(C19:N19)</f>
        <v>0</v>
      </c>
    </row>
    <row r="20" spans="1:15" s="10" customFormat="1" ht="11.4" hidden="1" customHeight="1" x14ac:dyDescent="0.2">
      <c r="A20" s="10" t="s">
        <v>145</v>
      </c>
      <c r="B20" s="85"/>
      <c r="C20" s="85">
        <f>IF(C$16&gt;=IF($C$8="W",'Total Firma'!$G$7,'Total Firma'!$G$8),1,0)</f>
        <v>1</v>
      </c>
      <c r="D20" s="85">
        <f>IF(D$16&gt;=IF($C$8="W",'Total Firma'!$G$7,'Total Firma'!$G$8),1,0)</f>
        <v>1</v>
      </c>
      <c r="E20" s="85">
        <f>IF(E$16&gt;=IF($C$8="W",'Total Firma'!$G$7,'Total Firma'!$G$8),1,0)</f>
        <v>1</v>
      </c>
      <c r="F20" s="85">
        <f>IF(F$16&gt;=IF($C$8="W",'Total Firma'!$G$7,'Total Firma'!$G$8),1,0)</f>
        <v>1</v>
      </c>
      <c r="G20" s="85">
        <f>IF(G$16&gt;=IF($C$8="W",'Total Firma'!$G$7,'Total Firma'!$G$8),1,0)</f>
        <v>1</v>
      </c>
      <c r="H20" s="85">
        <f>IF(H$16&gt;=IF($C$8="W",'Total Firma'!$G$7,'Total Firma'!$G$8),1,0)</f>
        <v>1</v>
      </c>
      <c r="I20" s="85">
        <f>IF(I$16&gt;=IF($C$8="W",'Total Firma'!$G$7,'Total Firma'!$G$8),1,0)</f>
        <v>1</v>
      </c>
      <c r="J20" s="85">
        <f>IF(J$16&gt;=IF($C$8="W",'Total Firma'!$G$7,'Total Firma'!$G$8),1,0)</f>
        <v>1</v>
      </c>
      <c r="K20" s="85">
        <f>IF(K$16&gt;=IF($C$8="W",'Total Firma'!$G$7,'Total Firma'!$G$8),1,0)</f>
        <v>1</v>
      </c>
      <c r="L20" s="85">
        <f>IF(L$16&gt;=IF($C$8="W",'Total Firma'!$G$7,'Total Firma'!$G$8),1,0)</f>
        <v>1</v>
      </c>
      <c r="M20" s="85">
        <f>IF(M$16&gt;=IF($C$8="W",'Total Firma'!$G$7,'Total Firma'!$G$8),1,0)</f>
        <v>1</v>
      </c>
      <c r="N20" s="85">
        <f>IF(N$16&gt;=IF($C$8="W",'Total Firma'!$G$7,'Total Firma'!$G$8),1,0)</f>
        <v>1</v>
      </c>
      <c r="O20" s="27">
        <f>SUM(C20:N20)</f>
        <v>12</v>
      </c>
    </row>
    <row r="21" spans="1:15" s="10" customFormat="1" ht="6" hidden="1" customHeight="1" x14ac:dyDescent="0.2">
      <c r="C21" s="8"/>
      <c r="D21" s="8"/>
      <c r="E21" s="8"/>
      <c r="F21" s="8"/>
      <c r="G21" s="8"/>
      <c r="H21" s="8"/>
      <c r="I21" s="8"/>
      <c r="J21" s="8"/>
      <c r="K21" s="8"/>
      <c r="L21" s="8"/>
      <c r="M21" s="8"/>
      <c r="N21" s="8"/>
      <c r="O21" s="22"/>
    </row>
    <row r="22" spans="1:15" s="10" customFormat="1" ht="11.4" customHeight="1" x14ac:dyDescent="0.2">
      <c r="A22" s="10" t="s">
        <v>37</v>
      </c>
      <c r="B22" s="26"/>
      <c r="C22" s="30">
        <v>0</v>
      </c>
      <c r="D22" s="30">
        <v>0</v>
      </c>
      <c r="E22" s="30">
        <v>0</v>
      </c>
      <c r="F22" s="30">
        <v>0</v>
      </c>
      <c r="G22" s="30">
        <v>0</v>
      </c>
      <c r="H22" s="30">
        <v>0</v>
      </c>
      <c r="I22" s="30">
        <v>0</v>
      </c>
      <c r="J22" s="30">
        <v>0</v>
      </c>
      <c r="K22" s="30">
        <v>0</v>
      </c>
      <c r="L22" s="30">
        <v>0</v>
      </c>
      <c r="M22" s="30">
        <v>0</v>
      </c>
      <c r="N22" s="30">
        <v>0</v>
      </c>
      <c r="O22" s="25">
        <f>SUM(C22:N22)</f>
        <v>0</v>
      </c>
    </row>
    <row r="23" spans="1:15" s="10" customFormat="1" ht="11.4" hidden="1" customHeight="1" x14ac:dyDescent="0.2">
      <c r="A23" s="57"/>
      <c r="B23" s="58"/>
      <c r="C23" s="30">
        <v>0</v>
      </c>
      <c r="D23" s="30">
        <v>0</v>
      </c>
      <c r="E23" s="30">
        <v>0</v>
      </c>
      <c r="F23" s="30">
        <v>0</v>
      </c>
      <c r="G23" s="30">
        <v>0</v>
      </c>
      <c r="H23" s="30">
        <v>0</v>
      </c>
      <c r="I23" s="30">
        <v>0</v>
      </c>
      <c r="J23" s="30">
        <v>0</v>
      </c>
      <c r="K23" s="30">
        <v>0</v>
      </c>
      <c r="L23" s="30">
        <v>0</v>
      </c>
      <c r="M23" s="30">
        <v>0</v>
      </c>
      <c r="N23" s="30">
        <v>0</v>
      </c>
      <c r="O23" s="59"/>
    </row>
    <row r="24" spans="1:15" s="10" customFormat="1" ht="11.4" customHeight="1" x14ac:dyDescent="0.2">
      <c r="A24" s="10" t="s">
        <v>36</v>
      </c>
      <c r="B24" s="26"/>
      <c r="C24" s="30">
        <v>0</v>
      </c>
      <c r="D24" s="30">
        <v>0</v>
      </c>
      <c r="E24" s="30">
        <v>0</v>
      </c>
      <c r="F24" s="30">
        <v>0</v>
      </c>
      <c r="G24" s="30">
        <v>0</v>
      </c>
      <c r="H24" s="30">
        <v>0</v>
      </c>
      <c r="I24" s="30">
        <v>0</v>
      </c>
      <c r="J24" s="30">
        <v>0</v>
      </c>
      <c r="K24" s="30">
        <v>0</v>
      </c>
      <c r="L24" s="30">
        <v>0</v>
      </c>
      <c r="M24" s="30">
        <v>0</v>
      </c>
      <c r="N24" s="30">
        <v>0</v>
      </c>
      <c r="O24" s="25">
        <f>SUM(C24:N24)</f>
        <v>0</v>
      </c>
    </row>
    <row r="25" spans="1:15" s="10" customFormat="1" ht="11.4" hidden="1" customHeight="1" x14ac:dyDescent="0.2">
      <c r="A25" s="57"/>
      <c r="B25" s="59"/>
      <c r="C25" s="59"/>
      <c r="D25" s="59"/>
      <c r="E25" s="59"/>
      <c r="F25" s="59"/>
      <c r="G25" s="59"/>
      <c r="H25" s="59"/>
      <c r="I25" s="59"/>
      <c r="J25" s="59"/>
      <c r="K25" s="59"/>
      <c r="L25" s="59"/>
      <c r="M25" s="59"/>
      <c r="N25" s="59"/>
      <c r="O25" s="59"/>
    </row>
    <row r="26" spans="1:15" s="9" customFormat="1" ht="11.4" customHeight="1" x14ac:dyDescent="0.25">
      <c r="A26" s="9" t="s">
        <v>25</v>
      </c>
      <c r="B26" s="26"/>
      <c r="C26" s="28">
        <f t="shared" ref="C26:N26" si="4">ROUND(SUM(C22:C25)*2,1)/2</f>
        <v>0</v>
      </c>
      <c r="D26" s="28">
        <f t="shared" si="4"/>
        <v>0</v>
      </c>
      <c r="E26" s="28">
        <f t="shared" si="4"/>
        <v>0</v>
      </c>
      <c r="F26" s="28">
        <f t="shared" si="4"/>
        <v>0</v>
      </c>
      <c r="G26" s="28">
        <f t="shared" si="4"/>
        <v>0</v>
      </c>
      <c r="H26" s="28">
        <f t="shared" si="4"/>
        <v>0</v>
      </c>
      <c r="I26" s="28">
        <f t="shared" si="4"/>
        <v>0</v>
      </c>
      <c r="J26" s="28">
        <f t="shared" si="4"/>
        <v>0</v>
      </c>
      <c r="K26" s="28">
        <f t="shared" si="4"/>
        <v>0</v>
      </c>
      <c r="L26" s="28">
        <f t="shared" si="4"/>
        <v>0</v>
      </c>
      <c r="M26" s="28">
        <f t="shared" si="4"/>
        <v>0</v>
      </c>
      <c r="N26" s="28">
        <f t="shared" si="4"/>
        <v>0</v>
      </c>
      <c r="O26" s="28">
        <f>SUM(C26:N26)</f>
        <v>0</v>
      </c>
    </row>
    <row r="27" spans="1:15" s="10" customFormat="1" ht="6" customHeight="1" x14ac:dyDescent="0.2">
      <c r="B27" s="26"/>
      <c r="C27" s="27"/>
      <c r="D27" s="27"/>
      <c r="E27" s="27"/>
      <c r="F27" s="27"/>
      <c r="G27" s="27"/>
      <c r="H27" s="27"/>
      <c r="I27" s="27"/>
      <c r="J27" s="27"/>
      <c r="K27" s="27"/>
      <c r="L27" s="27"/>
      <c r="M27" s="27"/>
      <c r="N27" s="27"/>
      <c r="O27" s="25"/>
    </row>
    <row r="28" spans="1:15" s="10" customFormat="1" ht="11.4" customHeight="1" x14ac:dyDescent="0.2">
      <c r="A28" s="10" t="s">
        <v>73</v>
      </c>
      <c r="B28" s="26"/>
      <c r="C28" s="30">
        <v>0</v>
      </c>
      <c r="D28" s="30">
        <v>0</v>
      </c>
      <c r="E28" s="30">
        <v>0</v>
      </c>
      <c r="F28" s="30">
        <v>0</v>
      </c>
      <c r="G28" s="30">
        <v>0</v>
      </c>
      <c r="H28" s="30">
        <v>0</v>
      </c>
      <c r="I28" s="30">
        <v>0</v>
      </c>
      <c r="J28" s="30">
        <v>0</v>
      </c>
      <c r="K28" s="30">
        <v>0</v>
      </c>
      <c r="L28" s="30">
        <v>0</v>
      </c>
      <c r="M28" s="30">
        <v>0</v>
      </c>
      <c r="N28" s="30">
        <v>0</v>
      </c>
      <c r="O28" s="25">
        <f>SUM(C28:N28)</f>
        <v>0</v>
      </c>
    </row>
    <row r="29" spans="1:15" s="9" customFormat="1" ht="11.4" customHeight="1" x14ac:dyDescent="0.25">
      <c r="A29" s="9" t="s">
        <v>28</v>
      </c>
      <c r="B29" s="26"/>
      <c r="C29" s="28">
        <f t="shared" ref="C29:N29" si="5">SUM(C26:C28)</f>
        <v>0</v>
      </c>
      <c r="D29" s="28">
        <f t="shared" si="5"/>
        <v>0</v>
      </c>
      <c r="E29" s="28">
        <f t="shared" si="5"/>
        <v>0</v>
      </c>
      <c r="F29" s="28">
        <f t="shared" si="5"/>
        <v>0</v>
      </c>
      <c r="G29" s="28">
        <f t="shared" si="5"/>
        <v>0</v>
      </c>
      <c r="H29" s="28">
        <f t="shared" si="5"/>
        <v>0</v>
      </c>
      <c r="I29" s="28">
        <f t="shared" si="5"/>
        <v>0</v>
      </c>
      <c r="J29" s="28">
        <f t="shared" si="5"/>
        <v>0</v>
      </c>
      <c r="K29" s="28">
        <f t="shared" si="5"/>
        <v>0</v>
      </c>
      <c r="L29" s="28">
        <f t="shared" si="5"/>
        <v>0</v>
      </c>
      <c r="M29" s="28">
        <f t="shared" si="5"/>
        <v>0</v>
      </c>
      <c r="N29" s="28">
        <f t="shared" si="5"/>
        <v>0</v>
      </c>
      <c r="O29" s="28">
        <f>SUM(C29:N29)</f>
        <v>0</v>
      </c>
    </row>
    <row r="30" spans="1:15" s="10" customFormat="1" ht="6" customHeight="1" x14ac:dyDescent="0.2">
      <c r="B30" s="26"/>
      <c r="C30" s="27"/>
      <c r="D30" s="27"/>
      <c r="E30" s="27"/>
      <c r="F30" s="27"/>
      <c r="G30" s="27"/>
      <c r="H30" s="27"/>
      <c r="I30" s="27"/>
      <c r="J30" s="27"/>
      <c r="K30" s="27"/>
      <c r="L30" s="27"/>
      <c r="M30" s="27"/>
      <c r="N30" s="27"/>
      <c r="O30" s="25"/>
    </row>
    <row r="31" spans="1:15" s="10" customFormat="1" ht="11.4" hidden="1" customHeight="1" x14ac:dyDescent="0.2">
      <c r="A31" s="10" t="s">
        <v>68</v>
      </c>
      <c r="B31" s="26"/>
      <c r="C31" s="25">
        <f t="shared" ref="C31:N31" si="6">IF($B$16&lt;17,C$29,0)</f>
        <v>0</v>
      </c>
      <c r="D31" s="25">
        <f t="shared" si="6"/>
        <v>0</v>
      </c>
      <c r="E31" s="25">
        <f t="shared" si="6"/>
        <v>0</v>
      </c>
      <c r="F31" s="25">
        <f t="shared" si="6"/>
        <v>0</v>
      </c>
      <c r="G31" s="25">
        <f t="shared" si="6"/>
        <v>0</v>
      </c>
      <c r="H31" s="25">
        <f t="shared" si="6"/>
        <v>0</v>
      </c>
      <c r="I31" s="25">
        <f t="shared" si="6"/>
        <v>0</v>
      </c>
      <c r="J31" s="25">
        <f t="shared" si="6"/>
        <v>0</v>
      </c>
      <c r="K31" s="25">
        <f t="shared" si="6"/>
        <v>0</v>
      </c>
      <c r="L31" s="25">
        <f t="shared" si="6"/>
        <v>0</v>
      </c>
      <c r="M31" s="25">
        <f t="shared" si="6"/>
        <v>0</v>
      </c>
      <c r="N31" s="25">
        <f t="shared" si="6"/>
        <v>0</v>
      </c>
      <c r="O31" s="25">
        <f>SUM(C32:N32)</f>
        <v>0</v>
      </c>
    </row>
    <row r="32" spans="1:15" s="10" customFormat="1" ht="11.4" hidden="1" customHeight="1" x14ac:dyDescent="0.2">
      <c r="A32" s="10" t="s">
        <v>70</v>
      </c>
      <c r="B32" s="26"/>
      <c r="C32" s="25">
        <f>IF(C$16&gt;=IF($C$8="W",'Total Firma'!$G$7,'Total Firma'!$G$8),C$29,0)</f>
        <v>0</v>
      </c>
      <c r="D32" s="25">
        <f>IF(D$16&gt;=IF($C$8="W",'Total Firma'!$G$7,'Total Firma'!$G$8),D$29,0)</f>
        <v>0</v>
      </c>
      <c r="E32" s="25">
        <f>IF(E$16&gt;=IF($C$8="W",'Total Firma'!$G$7,'Total Firma'!$G$8),E$29,0)</f>
        <v>0</v>
      </c>
      <c r="F32" s="25">
        <f>IF(F$16&gt;=IF($C$8="W",'Total Firma'!$G$7,'Total Firma'!$G$8),F$29,0)</f>
        <v>0</v>
      </c>
      <c r="G32" s="25">
        <f>IF(G$16&gt;=IF($C$8="W",'Total Firma'!$G$7,'Total Firma'!$G$8),G$29,0)</f>
        <v>0</v>
      </c>
      <c r="H32" s="25">
        <f>IF(H$16&gt;=IF($C$8="W",'Total Firma'!$G$7,'Total Firma'!$G$8),H$29,0)</f>
        <v>0</v>
      </c>
      <c r="I32" s="25">
        <f>IF(I$16&gt;=IF($C$8="W",'Total Firma'!$G$7,'Total Firma'!$G$8),I$29,0)</f>
        <v>0</v>
      </c>
      <c r="J32" s="25">
        <f>IF(J$16&gt;=IF($C$8="W",'Total Firma'!$G$7,'Total Firma'!$G$8),J$29,0)</f>
        <v>0</v>
      </c>
      <c r="K32" s="25">
        <f>IF(K$16&gt;=IF($C$8="W",'Total Firma'!$G$7,'Total Firma'!$G$8),K$29,0)</f>
        <v>0</v>
      </c>
      <c r="L32" s="25">
        <f>IF(L$16&gt;=IF($C$8="W",'Total Firma'!$G$7,'Total Firma'!$G$8),L$29,0)</f>
        <v>0</v>
      </c>
      <c r="M32" s="25">
        <f>IF(M$16&gt;=IF($C$8="W",'Total Firma'!$G$7,'Total Firma'!$G$8),M$29,0)</f>
        <v>0</v>
      </c>
      <c r="N32" s="25">
        <f>IF(N$16&gt;=IF($C$8="W",'Total Firma'!$G$7,'Total Firma'!$G$8),N$29,0)</f>
        <v>0</v>
      </c>
      <c r="O32" s="25">
        <f>SUM(C32:N32)</f>
        <v>0</v>
      </c>
    </row>
    <row r="33" spans="1:15" s="10" customFormat="1" ht="11.4" hidden="1" customHeight="1" x14ac:dyDescent="0.2">
      <c r="A33" s="10" t="s">
        <v>116</v>
      </c>
      <c r="B33" s="26"/>
      <c r="C33" s="25">
        <f>IF(C$16&gt;=IF($C$8="W",'Total Firma'!$N$7,'Total Firma'!$N$8),C$47,0)</f>
        <v>0</v>
      </c>
      <c r="D33" s="25">
        <f>IF(D$16&gt;=IF($C$8="W",'Total Firma'!$N$7,'Total Firma'!$N$8),D$47,0)</f>
        <v>0</v>
      </c>
      <c r="E33" s="25">
        <f>IF(E$16&gt;=IF($C$8="W",'Total Firma'!$N$7,'Total Firma'!$N$8),E$47,0)</f>
        <v>0</v>
      </c>
      <c r="F33" s="25">
        <f>IF(F$16&gt;=IF($C$8="W",'Total Firma'!$N$7,'Total Firma'!$N$8),F$47,0)</f>
        <v>0</v>
      </c>
      <c r="G33" s="25">
        <f>IF(G$16&gt;=IF($C$8="W",'Total Firma'!$N$7,'Total Firma'!$N$8),G$47,0)</f>
        <v>0</v>
      </c>
      <c r="H33" s="25">
        <f>IF(H$16&gt;=IF($C$8="W",'Total Firma'!$N$7,'Total Firma'!$N$8),H$47,0)</f>
        <v>0</v>
      </c>
      <c r="I33" s="25">
        <f>IF(I$16&gt;=IF($C$8="W",'Total Firma'!$N$7,'Total Firma'!$N$8),I$47,0)</f>
        <v>0</v>
      </c>
      <c r="J33" s="25">
        <f>IF(J$16&gt;=IF($C$8="W",'Total Firma'!$N$7,'Total Firma'!$N$8),J$47,0)</f>
        <v>0</v>
      </c>
      <c r="K33" s="25">
        <f>IF(K$16&gt;=IF($C$8="W",'Total Firma'!$N$7,'Total Firma'!$N$8),K$47,0)</f>
        <v>0</v>
      </c>
      <c r="L33" s="25">
        <f>IF(L$16&gt;=IF($C$8="W",'Total Firma'!$N$7,'Total Firma'!$N$8),L$47,0)</f>
        <v>0</v>
      </c>
      <c r="M33" s="25">
        <f>IF(M$16&gt;=IF($C$8="W",'Total Firma'!$N$7,'Total Firma'!$N$8),M$47,0)</f>
        <v>0</v>
      </c>
      <c r="N33" s="25">
        <f>IF(N$16&gt;=IF($C$8="W",'Total Firma'!$N$7,'Total Firma'!$N$8),N$47,0)</f>
        <v>0</v>
      </c>
      <c r="O33" s="25">
        <f>SUM(C33:N33)</f>
        <v>0</v>
      </c>
    </row>
    <row r="34" spans="1:15" s="10" customFormat="1" ht="5.25" hidden="1" customHeight="1" x14ac:dyDescent="0.2">
      <c r="B34" s="26"/>
      <c r="C34" s="27"/>
      <c r="D34" s="27"/>
      <c r="E34" s="27"/>
      <c r="F34" s="27"/>
      <c r="G34" s="27"/>
      <c r="H34" s="27"/>
      <c r="I34" s="27"/>
      <c r="J34" s="27"/>
      <c r="K34" s="27"/>
      <c r="L34" s="27"/>
      <c r="M34" s="27"/>
      <c r="N34" s="27"/>
      <c r="O34" s="25"/>
    </row>
    <row r="35" spans="1:15" s="10" customFormat="1" ht="11.4" hidden="1" customHeight="1" x14ac:dyDescent="0.2">
      <c r="A35" s="10" t="s">
        <v>148</v>
      </c>
      <c r="B35" s="26"/>
      <c r="C35" s="25">
        <f>IF(C20&gt;0,'Total Firma'!$F7+B37,0+B37)</f>
        <v>1400</v>
      </c>
      <c r="D35" s="25">
        <f>IF(D20&gt;0,'Total Firma'!$F7+C37,0+C37)</f>
        <v>2800</v>
      </c>
      <c r="E35" s="25">
        <f>IF(E20&gt;0,'Total Firma'!$F7+D37,0+D37)</f>
        <v>4200</v>
      </c>
      <c r="F35" s="25">
        <f>IF(F20&gt;0,'Total Firma'!$F7+E37,0+E37)</f>
        <v>5600</v>
      </c>
      <c r="G35" s="25">
        <f>IF(G20&gt;0,'Total Firma'!$F7+F37,0+F37)</f>
        <v>7000</v>
      </c>
      <c r="H35" s="25">
        <f>IF(H20&gt;0,'Total Firma'!$F7+G37,0+G37)</f>
        <v>8400</v>
      </c>
      <c r="I35" s="25">
        <f>IF(I20&gt;0,'Total Firma'!$F7+H37,0+H37)</f>
        <v>9800</v>
      </c>
      <c r="J35" s="25">
        <f>IF(J20&gt;0,'Total Firma'!$F7+I37,0+I37)</f>
        <v>11200</v>
      </c>
      <c r="K35" s="25">
        <f>IF(K20&gt;0,'Total Firma'!$F7+J37,0+J37)</f>
        <v>12600</v>
      </c>
      <c r="L35" s="25">
        <f>IF(L20&gt;0,'Total Firma'!$F7+K37,0+K37)</f>
        <v>14000</v>
      </c>
      <c r="M35" s="25">
        <f>IF(M20&gt;0,'Total Firma'!$F7+L37,0+L37)</f>
        <v>15400</v>
      </c>
      <c r="N35" s="25">
        <f>IF(N20&gt;0,'Total Firma'!$F7+M37,0+M37)</f>
        <v>16800</v>
      </c>
      <c r="O35" s="25">
        <f>SUM(C35:N35)</f>
        <v>109200</v>
      </c>
    </row>
    <row r="36" spans="1:15" s="10" customFormat="1" ht="11.4" hidden="1" customHeight="1" x14ac:dyDescent="0.2">
      <c r="A36" s="10" t="s">
        <v>147</v>
      </c>
      <c r="B36" s="26"/>
      <c r="C36" s="25">
        <f>IF(C32&gt;C35,C35*-1,C32*-1)</f>
        <v>0</v>
      </c>
      <c r="D36" s="25">
        <f t="shared" ref="D36:N36" si="7">IF(D32&gt;D35,D35*-1,D32*-1)</f>
        <v>0</v>
      </c>
      <c r="E36" s="25">
        <f t="shared" si="7"/>
        <v>0</v>
      </c>
      <c r="F36" s="25">
        <f t="shared" si="7"/>
        <v>0</v>
      </c>
      <c r="G36" s="25">
        <f t="shared" si="7"/>
        <v>0</v>
      </c>
      <c r="H36" s="25">
        <f t="shared" si="7"/>
        <v>0</v>
      </c>
      <c r="I36" s="25">
        <f t="shared" si="7"/>
        <v>0</v>
      </c>
      <c r="J36" s="25">
        <f t="shared" si="7"/>
        <v>0</v>
      </c>
      <c r="K36" s="25">
        <f t="shared" si="7"/>
        <v>0</v>
      </c>
      <c r="L36" s="25">
        <f t="shared" si="7"/>
        <v>0</v>
      </c>
      <c r="M36" s="25">
        <f t="shared" si="7"/>
        <v>0</v>
      </c>
      <c r="N36" s="25">
        <f t="shared" si="7"/>
        <v>0</v>
      </c>
      <c r="O36" s="25">
        <f>SUM(C36:N36)</f>
        <v>0</v>
      </c>
    </row>
    <row r="37" spans="1:15" s="10" customFormat="1" ht="11.4" hidden="1" customHeight="1" x14ac:dyDescent="0.2">
      <c r="A37" s="10" t="s">
        <v>146</v>
      </c>
      <c r="B37" s="26"/>
      <c r="C37" s="25">
        <f t="shared" ref="C37:G37" si="8">SUM(C35:C36)</f>
        <v>1400</v>
      </c>
      <c r="D37" s="25">
        <f t="shared" si="8"/>
        <v>2800</v>
      </c>
      <c r="E37" s="25">
        <f t="shared" si="8"/>
        <v>4200</v>
      </c>
      <c r="F37" s="25">
        <f t="shared" si="8"/>
        <v>5600</v>
      </c>
      <c r="G37" s="25">
        <f t="shared" si="8"/>
        <v>7000</v>
      </c>
      <c r="H37" s="25">
        <f>SUM(H35:H36)</f>
        <v>8400</v>
      </c>
      <c r="I37" s="25">
        <f t="shared" ref="I37:M37" si="9">SUM(I35:I36)</f>
        <v>9800</v>
      </c>
      <c r="J37" s="25">
        <f t="shared" si="9"/>
        <v>11200</v>
      </c>
      <c r="K37" s="25">
        <f t="shared" si="9"/>
        <v>12600</v>
      </c>
      <c r="L37" s="25">
        <f t="shared" si="9"/>
        <v>14000</v>
      </c>
      <c r="M37" s="25">
        <f t="shared" si="9"/>
        <v>15400</v>
      </c>
      <c r="N37" s="25">
        <f>SUM(N35:N36)</f>
        <v>16800</v>
      </c>
      <c r="O37" s="25">
        <f>SUM(C37:N37)</f>
        <v>109200</v>
      </c>
    </row>
    <row r="38" spans="1:15" s="10" customFormat="1" ht="5.25" hidden="1" customHeight="1" x14ac:dyDescent="0.2">
      <c r="B38" s="26"/>
      <c r="C38" s="27"/>
      <c r="D38" s="27"/>
      <c r="E38" s="27"/>
      <c r="F38" s="27"/>
      <c r="G38" s="27"/>
      <c r="H38" s="27"/>
      <c r="I38" s="27"/>
      <c r="J38" s="27"/>
      <c r="K38" s="27"/>
      <c r="L38" s="27"/>
      <c r="M38" s="27"/>
      <c r="N38" s="27"/>
      <c r="O38" s="25"/>
    </row>
    <row r="39" spans="1:15" s="10" customFormat="1" ht="11.4" hidden="1" customHeight="1" x14ac:dyDescent="0.2">
      <c r="A39" s="10" t="s">
        <v>63</v>
      </c>
      <c r="B39" s="26"/>
      <c r="C39" s="25">
        <f>IF(SUM(C29-C31+C36)&gt;0,SUM(C29-C31+C36),0)</f>
        <v>0</v>
      </c>
      <c r="D39" s="25">
        <f t="shared" ref="D39:N39" si="10">IF(SUM(D29-D31+D36)&gt;0,SUM(D29-D31+D36),0)</f>
        <v>0</v>
      </c>
      <c r="E39" s="25">
        <f t="shared" si="10"/>
        <v>0</v>
      </c>
      <c r="F39" s="25">
        <f t="shared" si="10"/>
        <v>0</v>
      </c>
      <c r="G39" s="25">
        <f t="shared" si="10"/>
        <v>0</v>
      </c>
      <c r="H39" s="25">
        <f t="shared" si="10"/>
        <v>0</v>
      </c>
      <c r="I39" s="25">
        <f t="shared" si="10"/>
        <v>0</v>
      </c>
      <c r="J39" s="25">
        <f>IF(SUM(J29-J31+J36)&gt;0,SUM(J29-J31+J36),0)</f>
        <v>0</v>
      </c>
      <c r="K39" s="25">
        <f t="shared" si="10"/>
        <v>0</v>
      </c>
      <c r="L39" s="25">
        <f t="shared" si="10"/>
        <v>0</v>
      </c>
      <c r="M39" s="25">
        <f t="shared" si="10"/>
        <v>0</v>
      </c>
      <c r="N39" s="25">
        <f t="shared" si="10"/>
        <v>0</v>
      </c>
      <c r="O39" s="25">
        <f>SUM(C39:N39)</f>
        <v>0</v>
      </c>
    </row>
    <row r="40" spans="1:15" s="10" customFormat="1" ht="5.25" hidden="1" customHeight="1" x14ac:dyDescent="0.2">
      <c r="B40" s="26"/>
      <c r="C40" s="27"/>
      <c r="D40" s="27"/>
      <c r="E40" s="27"/>
      <c r="F40" s="27"/>
      <c r="G40" s="27"/>
      <c r="H40" s="27"/>
      <c r="I40" s="27"/>
      <c r="J40" s="27"/>
      <c r="K40" s="27"/>
      <c r="L40" s="27"/>
      <c r="M40" s="27"/>
      <c r="N40" s="27"/>
      <c r="O40" s="25"/>
    </row>
    <row r="41" spans="1:15" s="10" customFormat="1" ht="11.4" hidden="1" customHeight="1" x14ac:dyDescent="0.2">
      <c r="A41" s="10" t="s">
        <v>82</v>
      </c>
      <c r="B41" s="26"/>
      <c r="C41" s="25">
        <f t="shared" ref="C41:N41" si="11">C29-C31-C32</f>
        <v>0</v>
      </c>
      <c r="D41" s="25">
        <f t="shared" si="11"/>
        <v>0</v>
      </c>
      <c r="E41" s="25">
        <f t="shared" si="11"/>
        <v>0</v>
      </c>
      <c r="F41" s="25">
        <f t="shared" si="11"/>
        <v>0</v>
      </c>
      <c r="G41" s="25">
        <f t="shared" si="11"/>
        <v>0</v>
      </c>
      <c r="H41" s="25">
        <f t="shared" si="11"/>
        <v>0</v>
      </c>
      <c r="I41" s="25">
        <f t="shared" si="11"/>
        <v>0</v>
      </c>
      <c r="J41" s="25">
        <f t="shared" si="11"/>
        <v>0</v>
      </c>
      <c r="K41" s="25">
        <f t="shared" si="11"/>
        <v>0</v>
      </c>
      <c r="L41" s="25">
        <f t="shared" si="11"/>
        <v>0</v>
      </c>
      <c r="M41" s="25">
        <f t="shared" si="11"/>
        <v>0</v>
      </c>
      <c r="N41" s="25">
        <f t="shared" si="11"/>
        <v>0</v>
      </c>
      <c r="O41" s="25">
        <f>SUM(C41:N41)</f>
        <v>0</v>
      </c>
    </row>
    <row r="42" spans="1:15" s="10" customFormat="1" ht="11.4" hidden="1" customHeight="1" x14ac:dyDescent="0.2">
      <c r="A42" s="10" t="s">
        <v>110</v>
      </c>
      <c r="B42" s="26"/>
      <c r="C42" s="25">
        <f>IF(C41&lt;='Total Firma'!$J$7,C41,'Total Firma'!$J$7)</f>
        <v>0</v>
      </c>
      <c r="D42" s="25">
        <f>IF(D41&lt;='Total Firma'!$J$7,D41,'Total Firma'!$J$7)</f>
        <v>0</v>
      </c>
      <c r="E42" s="25">
        <f>IF(E41&lt;='Total Firma'!$J$7,E41,'Total Firma'!$J$7)</f>
        <v>0</v>
      </c>
      <c r="F42" s="25">
        <f>IF(F41&lt;='Total Firma'!$J$7,F41,'Total Firma'!$J$7)</f>
        <v>0</v>
      </c>
      <c r="G42" s="25">
        <f>IF(G41&lt;='Total Firma'!$J$7,G41,'Total Firma'!$J$7)</f>
        <v>0</v>
      </c>
      <c r="H42" s="25">
        <f>IF(H41&lt;='Total Firma'!$J$7,H41,'Total Firma'!$J$7)</f>
        <v>0</v>
      </c>
      <c r="I42" s="25">
        <f>IF(I41&lt;='Total Firma'!$J$7,I41,'Total Firma'!$J$7)</f>
        <v>0</v>
      </c>
      <c r="J42" s="25">
        <f>IF(J41&lt;='Total Firma'!$J$7,J41,'Total Firma'!$J$7)</f>
        <v>0</v>
      </c>
      <c r="K42" s="25">
        <f>IF(K41&lt;='Total Firma'!$J$7,K41,'Total Firma'!$J$7)</f>
        <v>0</v>
      </c>
      <c r="L42" s="25">
        <f>IF(L41&lt;='Total Firma'!$J$7,L41,'Total Firma'!$J$7)</f>
        <v>0</v>
      </c>
      <c r="M42" s="25">
        <f>IF(M41&lt;='Total Firma'!$J$7,M41,'Total Firma'!$J$7)</f>
        <v>0</v>
      </c>
      <c r="N42" s="25">
        <f>IF(N41&lt;='Total Firma'!$J$7,N41,'Total Firma'!$J$7)</f>
        <v>0</v>
      </c>
      <c r="O42" s="25">
        <f>SUM(C42:N42)</f>
        <v>0</v>
      </c>
    </row>
    <row r="43" spans="1:15" s="10" customFormat="1" ht="11.4" hidden="1" customHeight="1" x14ac:dyDescent="0.2">
      <c r="A43" s="10" t="s">
        <v>111</v>
      </c>
      <c r="B43" s="26"/>
      <c r="C43" s="25">
        <f t="shared" ref="C43:N43" si="12">C41-C42</f>
        <v>0</v>
      </c>
      <c r="D43" s="25">
        <f t="shared" si="12"/>
        <v>0</v>
      </c>
      <c r="E43" s="25">
        <f t="shared" si="12"/>
        <v>0</v>
      </c>
      <c r="F43" s="25">
        <f t="shared" si="12"/>
        <v>0</v>
      </c>
      <c r="G43" s="25">
        <f t="shared" si="12"/>
        <v>0</v>
      </c>
      <c r="H43" s="25">
        <f t="shared" si="12"/>
        <v>0</v>
      </c>
      <c r="I43" s="25">
        <f t="shared" si="12"/>
        <v>0</v>
      </c>
      <c r="J43" s="25">
        <f t="shared" si="12"/>
        <v>0</v>
      </c>
      <c r="K43" s="25">
        <f t="shared" si="12"/>
        <v>0</v>
      </c>
      <c r="L43" s="25">
        <f t="shared" si="12"/>
        <v>0</v>
      </c>
      <c r="M43" s="25">
        <f t="shared" si="12"/>
        <v>0</v>
      </c>
      <c r="N43" s="25">
        <f t="shared" si="12"/>
        <v>0</v>
      </c>
      <c r="O43" s="25">
        <f>SUM(C43:N43)</f>
        <v>0</v>
      </c>
    </row>
    <row r="44" spans="1:15" s="10" customFormat="1" ht="11.4" hidden="1" customHeight="1" x14ac:dyDescent="0.2">
      <c r="A44" s="10" t="s">
        <v>112</v>
      </c>
      <c r="B44" s="26"/>
      <c r="C44" s="25">
        <f>IF('Total Firma'!$J$7*$O$18&gt;=$O$42,C41,IF(C$18&gt;0,'Total Firma'!$J$7,0))</f>
        <v>0</v>
      </c>
      <c r="D44" s="25">
        <f>IF('Total Firma'!$J$7*$O$18&gt;=$O$42,D41,IF(D$18&gt;0,'Total Firma'!$J$7,0))</f>
        <v>0</v>
      </c>
      <c r="E44" s="25">
        <f>IF('Total Firma'!$J$7*$O$18&gt;=$O$42,E41,IF(E$18&gt;0,'Total Firma'!$J$7,0))</f>
        <v>0</v>
      </c>
      <c r="F44" s="25">
        <f>IF('Total Firma'!$J$7*$O$18&gt;=$O$42,F41,IF(F$18&gt;0,'Total Firma'!$J$7,0))</f>
        <v>0</v>
      </c>
      <c r="G44" s="25">
        <f>IF('Total Firma'!$J$7*$O$18&gt;=$O$42,G41,IF(G$18&gt;0,'Total Firma'!$J$7,0))</f>
        <v>0</v>
      </c>
      <c r="H44" s="25">
        <f>IF('Total Firma'!$J$7*$O$18&gt;=$O$42,H41,IF(H$18&gt;0,'Total Firma'!$J$7,0))</f>
        <v>0</v>
      </c>
      <c r="I44" s="25">
        <f>IF('Total Firma'!$J$7*$O$18&gt;=$O$42,I41,IF(I$18&gt;0,'Total Firma'!$J$7,0))</f>
        <v>0</v>
      </c>
      <c r="J44" s="25">
        <f>IF('Total Firma'!$J$7*$O$18&gt;=$O$42,J41,IF(J$18&gt;0,'Total Firma'!$J$7,0))</f>
        <v>0</v>
      </c>
      <c r="K44" s="25">
        <f>IF('Total Firma'!$J$7*$O$18&gt;=$O$42,K41,IF(K$18&gt;0,'Total Firma'!$J$7,0))</f>
        <v>0</v>
      </c>
      <c r="L44" s="25">
        <f>IF('Total Firma'!$J$7*$O$18&gt;=$O$42,L41,IF(L$18&gt;0,'Total Firma'!$J$7,0))</f>
        <v>0</v>
      </c>
      <c r="M44" s="25">
        <f>IF('Total Firma'!$J$7*$O$18&gt;=$O$42,M41,IF(M$18&gt;0,'Total Firma'!$J$7,0))</f>
        <v>0</v>
      </c>
      <c r="N44" s="25">
        <f>IF('Total Firma'!$J$7*$O$18&gt;=$O$42,N41,IF(N$18&gt;0,'Total Firma'!$J$7,0))</f>
        <v>0</v>
      </c>
      <c r="O44" s="25">
        <f>SUM(C44:N44)</f>
        <v>0</v>
      </c>
    </row>
    <row r="45" spans="1:15" s="10" customFormat="1" ht="11.4" hidden="1" customHeight="1" x14ac:dyDescent="0.2">
      <c r="A45" s="10" t="s">
        <v>113</v>
      </c>
      <c r="B45" s="26"/>
      <c r="C45" s="25">
        <f t="shared" ref="C45:N45" si="13">IF(C$18&gt;0,SUM($O41-$O44)/$O$18,0)</f>
        <v>0</v>
      </c>
      <c r="D45" s="25">
        <f t="shared" si="13"/>
        <v>0</v>
      </c>
      <c r="E45" s="25">
        <f t="shared" si="13"/>
        <v>0</v>
      </c>
      <c r="F45" s="25">
        <f t="shared" si="13"/>
        <v>0</v>
      </c>
      <c r="G45" s="25">
        <f t="shared" si="13"/>
        <v>0</v>
      </c>
      <c r="H45" s="25">
        <f t="shared" si="13"/>
        <v>0</v>
      </c>
      <c r="I45" s="25">
        <f t="shared" si="13"/>
        <v>0</v>
      </c>
      <c r="J45" s="25">
        <f t="shared" si="13"/>
        <v>0</v>
      </c>
      <c r="K45" s="25">
        <f t="shared" si="13"/>
        <v>0</v>
      </c>
      <c r="L45" s="25">
        <f t="shared" si="13"/>
        <v>0</v>
      </c>
      <c r="M45" s="25">
        <f t="shared" si="13"/>
        <v>0</v>
      </c>
      <c r="N45" s="25">
        <f t="shared" si="13"/>
        <v>0</v>
      </c>
      <c r="O45" s="25">
        <f>SUM(C45:N45)</f>
        <v>0</v>
      </c>
    </row>
    <row r="46" spans="1:15" s="10" customFormat="1" ht="5.25" hidden="1" customHeight="1" x14ac:dyDescent="0.2">
      <c r="B46" s="26"/>
      <c r="C46" s="27"/>
      <c r="D46" s="27"/>
      <c r="E46" s="27"/>
      <c r="F46" s="27"/>
      <c r="G46" s="27"/>
      <c r="H46" s="27"/>
      <c r="I46" s="27"/>
      <c r="J46" s="27"/>
      <c r="K46" s="27"/>
      <c r="L46" s="27"/>
      <c r="M46" s="27"/>
      <c r="N46" s="27"/>
      <c r="O46" s="25"/>
    </row>
    <row r="47" spans="1:15" s="10" customFormat="1" ht="11.4" hidden="1" customHeight="1" x14ac:dyDescent="0.2">
      <c r="A47" s="10" t="s">
        <v>83</v>
      </c>
      <c r="B47" s="26"/>
      <c r="C47" s="25">
        <f t="shared" ref="C47:N47" si="14">C$29-C$28</f>
        <v>0</v>
      </c>
      <c r="D47" s="25">
        <f t="shared" si="14"/>
        <v>0</v>
      </c>
      <c r="E47" s="25">
        <f t="shared" si="14"/>
        <v>0</v>
      </c>
      <c r="F47" s="25">
        <f t="shared" si="14"/>
        <v>0</v>
      </c>
      <c r="G47" s="25">
        <f t="shared" si="14"/>
        <v>0</v>
      </c>
      <c r="H47" s="25">
        <f t="shared" si="14"/>
        <v>0</v>
      </c>
      <c r="I47" s="25">
        <f t="shared" si="14"/>
        <v>0</v>
      </c>
      <c r="J47" s="25">
        <f t="shared" si="14"/>
        <v>0</v>
      </c>
      <c r="K47" s="25">
        <f t="shared" si="14"/>
        <v>0</v>
      </c>
      <c r="L47" s="25">
        <f t="shared" si="14"/>
        <v>0</v>
      </c>
      <c r="M47" s="25">
        <f t="shared" si="14"/>
        <v>0</v>
      </c>
      <c r="N47" s="25">
        <f t="shared" si="14"/>
        <v>0</v>
      </c>
      <c r="O47" s="25">
        <f>SUM(C47:N47)</f>
        <v>0</v>
      </c>
    </row>
    <row r="48" spans="1:15" s="10" customFormat="1" ht="11.4" hidden="1" customHeight="1" x14ac:dyDescent="0.2">
      <c r="A48" s="10" t="s">
        <v>105</v>
      </c>
      <c r="B48" s="26"/>
      <c r="C48" s="25">
        <f>IF(C47&lt;='Total Firma'!$J$7,C47,'Total Firma'!$J$7)</f>
        <v>0</v>
      </c>
      <c r="D48" s="25">
        <f>IF(D47&lt;='Total Firma'!$J$7,D47,'Total Firma'!$J$7)</f>
        <v>0</v>
      </c>
      <c r="E48" s="25">
        <f>IF(E47&lt;='Total Firma'!$J$7,E47,'Total Firma'!$J$7)</f>
        <v>0</v>
      </c>
      <c r="F48" s="25">
        <f>IF(F47&lt;='Total Firma'!$J$7,F47,'Total Firma'!$J$7)</f>
        <v>0</v>
      </c>
      <c r="G48" s="25">
        <f>IF(G47&lt;='Total Firma'!$J$7,G47,'Total Firma'!$J$7)</f>
        <v>0</v>
      </c>
      <c r="H48" s="25">
        <f>IF(H47&lt;='Total Firma'!$J$7,H47,'Total Firma'!$J$7)</f>
        <v>0</v>
      </c>
      <c r="I48" s="25">
        <f>IF(I47&lt;='Total Firma'!$J$7,I47,'Total Firma'!$J$7)</f>
        <v>0</v>
      </c>
      <c r="J48" s="25">
        <f>IF(J47&lt;='Total Firma'!$J$7,J47,'Total Firma'!$J$7)</f>
        <v>0</v>
      </c>
      <c r="K48" s="25">
        <f>IF(K47&lt;='Total Firma'!$J$7,K47,'Total Firma'!$J$7)</f>
        <v>0</v>
      </c>
      <c r="L48" s="25">
        <f>IF(L47&lt;='Total Firma'!$J$7,L47,'Total Firma'!$J$7)</f>
        <v>0</v>
      </c>
      <c r="M48" s="25">
        <f>IF(M47&lt;='Total Firma'!$J$7,M47,'Total Firma'!$J$7)</f>
        <v>0</v>
      </c>
      <c r="N48" s="25">
        <f>IF(N47&lt;='Total Firma'!$J$7,N47,'Total Firma'!$J$7)</f>
        <v>0</v>
      </c>
      <c r="O48" s="25">
        <f>SUM(C48:N48)</f>
        <v>0</v>
      </c>
    </row>
    <row r="49" spans="1:15" s="10" customFormat="1" ht="11.4" hidden="1" customHeight="1" x14ac:dyDescent="0.2">
      <c r="A49" s="10" t="s">
        <v>106</v>
      </c>
      <c r="B49" s="26"/>
      <c r="C49" s="25">
        <f t="shared" ref="C49:N49" si="15">C47-C48</f>
        <v>0</v>
      </c>
      <c r="D49" s="25">
        <f t="shared" si="15"/>
        <v>0</v>
      </c>
      <c r="E49" s="25">
        <f t="shared" si="15"/>
        <v>0</v>
      </c>
      <c r="F49" s="25">
        <f t="shared" si="15"/>
        <v>0</v>
      </c>
      <c r="G49" s="25">
        <f t="shared" si="15"/>
        <v>0</v>
      </c>
      <c r="H49" s="25">
        <f t="shared" si="15"/>
        <v>0</v>
      </c>
      <c r="I49" s="25">
        <f t="shared" si="15"/>
        <v>0</v>
      </c>
      <c r="J49" s="25">
        <f t="shared" si="15"/>
        <v>0</v>
      </c>
      <c r="K49" s="25">
        <f t="shared" si="15"/>
        <v>0</v>
      </c>
      <c r="L49" s="25">
        <f t="shared" si="15"/>
        <v>0</v>
      </c>
      <c r="M49" s="25">
        <f t="shared" si="15"/>
        <v>0</v>
      </c>
      <c r="N49" s="25">
        <f t="shared" si="15"/>
        <v>0</v>
      </c>
      <c r="O49" s="25">
        <f>SUM(C49:N49)</f>
        <v>0</v>
      </c>
    </row>
    <row r="50" spans="1:15" s="10" customFormat="1" ht="11.4" hidden="1" customHeight="1" x14ac:dyDescent="0.2">
      <c r="A50" s="10" t="s">
        <v>104</v>
      </c>
      <c r="B50" s="26"/>
      <c r="C50" s="25">
        <f>IF('Total Firma'!$J$7*$O$19&gt;=$O$48,C47,IF(C$19&gt;0,'Total Firma'!$J$7,0))</f>
        <v>0</v>
      </c>
      <c r="D50" s="25">
        <f>IF('Total Firma'!$J$7*$O$19&gt;=$O$48,D47,IF(D$19&gt;0,'Total Firma'!$J$7,0))</f>
        <v>0</v>
      </c>
      <c r="E50" s="25">
        <f>IF('Total Firma'!$J$7*$O$19&gt;=$O$48,E47,IF(E$19&gt;0,'Total Firma'!$J$7,0))</f>
        <v>0</v>
      </c>
      <c r="F50" s="25">
        <f>IF('Total Firma'!$J$7*$O$19&gt;=$O$48,F47,IF(F$19&gt;0,'Total Firma'!$J$7,0))</f>
        <v>0</v>
      </c>
      <c r="G50" s="25">
        <f>IF('Total Firma'!$J$7*$O$19&gt;=$O$48,G47,IF(G$19&gt;0,'Total Firma'!$J$7,0))</f>
        <v>0</v>
      </c>
      <c r="H50" s="25">
        <f>IF('Total Firma'!$J$7*$O$19&gt;=$O$48,H47,IF(H$19&gt;0,'Total Firma'!$J$7,0))</f>
        <v>0</v>
      </c>
      <c r="I50" s="25">
        <f>IF('Total Firma'!$J$7*$O$19&gt;=$O$48,I47,IF(I$19&gt;0,'Total Firma'!$J$7,0))</f>
        <v>0</v>
      </c>
      <c r="J50" s="25">
        <f>IF('Total Firma'!$J$7*$O$19&gt;=$O$48,J47,IF(J$19&gt;0,'Total Firma'!$J$7,0))</f>
        <v>0</v>
      </c>
      <c r="K50" s="25">
        <f>IF('Total Firma'!$J$7*$O$19&gt;=$O$48,K47,IF(K$19&gt;0,'Total Firma'!$J$7,0))</f>
        <v>0</v>
      </c>
      <c r="L50" s="25">
        <f>IF('Total Firma'!$J$7*$O$19&gt;=$O$48,L47,IF(L$19&gt;0,'Total Firma'!$J$7,0))</f>
        <v>0</v>
      </c>
      <c r="M50" s="25">
        <f>IF('Total Firma'!$J$7*$O$19&gt;=$O$48,M47,IF(M$19&gt;0,'Total Firma'!$J$7,0))</f>
        <v>0</v>
      </c>
      <c r="N50" s="25">
        <f>IF('Total Firma'!$J$7*$O$19&gt;=$O$48,N47,IF(N$19&gt;0,'Total Firma'!$J$7,0))</f>
        <v>0</v>
      </c>
      <c r="O50" s="25">
        <f>SUM(C50:N50)</f>
        <v>0</v>
      </c>
    </row>
    <row r="51" spans="1:15" s="10" customFormat="1" ht="11.4" hidden="1" customHeight="1" x14ac:dyDescent="0.2">
      <c r="A51" s="10" t="s">
        <v>109</v>
      </c>
      <c r="B51" s="26"/>
      <c r="C51" s="25">
        <f t="shared" ref="C51:N51" si="16">IF(C$19&gt;0,SUM($O47-$O50)/$O$19,0)</f>
        <v>0</v>
      </c>
      <c r="D51" s="25">
        <f t="shared" si="16"/>
        <v>0</v>
      </c>
      <c r="E51" s="25">
        <f t="shared" si="16"/>
        <v>0</v>
      </c>
      <c r="F51" s="25">
        <f t="shared" si="16"/>
        <v>0</v>
      </c>
      <c r="G51" s="25">
        <f t="shared" si="16"/>
        <v>0</v>
      </c>
      <c r="H51" s="25">
        <f t="shared" si="16"/>
        <v>0</v>
      </c>
      <c r="I51" s="25">
        <f t="shared" si="16"/>
        <v>0</v>
      </c>
      <c r="J51" s="25">
        <f t="shared" si="16"/>
        <v>0</v>
      </c>
      <c r="K51" s="25">
        <f t="shared" si="16"/>
        <v>0</v>
      </c>
      <c r="L51" s="25">
        <f t="shared" si="16"/>
        <v>0</v>
      </c>
      <c r="M51" s="25">
        <f t="shared" si="16"/>
        <v>0</v>
      </c>
      <c r="N51" s="25">
        <f t="shared" si="16"/>
        <v>0</v>
      </c>
      <c r="O51" s="25">
        <f>SUM(C51:N51)</f>
        <v>0</v>
      </c>
    </row>
    <row r="52" spans="1:15" s="10" customFormat="1" ht="5.25" hidden="1" customHeight="1" x14ac:dyDescent="0.2">
      <c r="B52" s="26"/>
      <c r="C52" s="27"/>
      <c r="D52" s="27"/>
      <c r="E52" s="27"/>
      <c r="F52" s="27"/>
      <c r="G52" s="27"/>
      <c r="H52" s="27"/>
      <c r="I52" s="27"/>
      <c r="J52" s="27"/>
      <c r="K52" s="27"/>
      <c r="L52" s="27"/>
      <c r="M52" s="27"/>
      <c r="N52" s="27"/>
      <c r="O52" s="25"/>
    </row>
    <row r="53" spans="1:15" s="10" customFormat="1" ht="11.4" hidden="1" customHeight="1" x14ac:dyDescent="0.2">
      <c r="A53" s="10" t="s">
        <v>98</v>
      </c>
      <c r="B53" s="26"/>
      <c r="C53" s="25">
        <f t="shared" ref="C53:N53" si="17">C47-C33</f>
        <v>0</v>
      </c>
      <c r="D53" s="25">
        <f t="shared" si="17"/>
        <v>0</v>
      </c>
      <c r="E53" s="25">
        <f t="shared" si="17"/>
        <v>0</v>
      </c>
      <c r="F53" s="25">
        <f t="shared" si="17"/>
        <v>0</v>
      </c>
      <c r="G53" s="25">
        <f t="shared" si="17"/>
        <v>0</v>
      </c>
      <c r="H53" s="25">
        <f t="shared" si="17"/>
        <v>0</v>
      </c>
      <c r="I53" s="25">
        <f t="shared" si="17"/>
        <v>0</v>
      </c>
      <c r="J53" s="25">
        <f t="shared" si="17"/>
        <v>0</v>
      </c>
      <c r="K53" s="25">
        <f t="shared" si="17"/>
        <v>0</v>
      </c>
      <c r="L53" s="25">
        <f t="shared" si="17"/>
        <v>0</v>
      </c>
      <c r="M53" s="25">
        <f t="shared" si="17"/>
        <v>0</v>
      </c>
      <c r="N53" s="25">
        <f t="shared" si="17"/>
        <v>0</v>
      </c>
      <c r="O53" s="25">
        <f>SUM(C53:N53)</f>
        <v>0</v>
      </c>
    </row>
    <row r="54" spans="1:15" s="10" customFormat="1" ht="5.25" hidden="1" customHeight="1" x14ac:dyDescent="0.2">
      <c r="B54" s="26"/>
      <c r="C54" s="27"/>
      <c r="D54" s="27"/>
      <c r="E54" s="27"/>
      <c r="F54" s="27"/>
      <c r="G54" s="27"/>
      <c r="H54" s="27"/>
      <c r="I54" s="27"/>
      <c r="J54" s="27"/>
      <c r="K54" s="27"/>
      <c r="L54" s="27"/>
      <c r="M54" s="27"/>
      <c r="N54" s="27"/>
      <c r="O54" s="25"/>
    </row>
    <row r="55" spans="1:15" s="10" customFormat="1" ht="11.4" customHeight="1" x14ac:dyDescent="0.2">
      <c r="A55" s="10" t="s">
        <v>100</v>
      </c>
      <c r="B55" s="26"/>
      <c r="C55" s="30">
        <v>0</v>
      </c>
      <c r="D55" s="30">
        <v>0</v>
      </c>
      <c r="E55" s="30">
        <v>0</v>
      </c>
      <c r="F55" s="30">
        <v>0</v>
      </c>
      <c r="G55" s="30">
        <v>0</v>
      </c>
      <c r="H55" s="30">
        <v>0</v>
      </c>
      <c r="I55" s="30">
        <v>0</v>
      </c>
      <c r="J55" s="30">
        <v>0</v>
      </c>
      <c r="K55" s="30">
        <v>0</v>
      </c>
      <c r="L55" s="30">
        <v>0</v>
      </c>
      <c r="M55" s="30">
        <v>0</v>
      </c>
      <c r="N55" s="30">
        <v>0</v>
      </c>
      <c r="O55" s="25">
        <f>SUM(C55:N55)</f>
        <v>0</v>
      </c>
    </row>
    <row r="56" spans="1:15" s="10" customFormat="1" ht="11.4" customHeight="1" x14ac:dyDescent="0.2">
      <c r="A56" s="10" t="s">
        <v>27</v>
      </c>
      <c r="B56" s="26"/>
      <c r="C56" s="30">
        <v>0</v>
      </c>
      <c r="D56" s="30">
        <v>0</v>
      </c>
      <c r="E56" s="30">
        <v>0</v>
      </c>
      <c r="F56" s="30">
        <v>0</v>
      </c>
      <c r="G56" s="30">
        <v>0</v>
      </c>
      <c r="H56" s="30">
        <v>0</v>
      </c>
      <c r="I56" s="30">
        <v>0</v>
      </c>
      <c r="J56" s="30">
        <v>0</v>
      </c>
      <c r="K56" s="30">
        <v>0</v>
      </c>
      <c r="L56" s="30">
        <v>0</v>
      </c>
      <c r="M56" s="30">
        <v>0</v>
      </c>
      <c r="N56" s="30">
        <v>0</v>
      </c>
      <c r="O56" s="25">
        <f>SUM(C56:N56)</f>
        <v>0</v>
      </c>
    </row>
    <row r="57" spans="1:15" s="10" customFormat="1" ht="11.4" customHeight="1" x14ac:dyDescent="0.25">
      <c r="A57" s="9" t="s">
        <v>4</v>
      </c>
      <c r="B57" s="26"/>
      <c r="C57" s="28">
        <f t="shared" ref="C57:N57" si="18">SUM(C29,C55:C56)</f>
        <v>0</v>
      </c>
      <c r="D57" s="28">
        <f t="shared" si="18"/>
        <v>0</v>
      </c>
      <c r="E57" s="28">
        <f t="shared" si="18"/>
        <v>0</v>
      </c>
      <c r="F57" s="28">
        <f t="shared" si="18"/>
        <v>0</v>
      </c>
      <c r="G57" s="28">
        <f t="shared" si="18"/>
        <v>0</v>
      </c>
      <c r="H57" s="28">
        <f t="shared" si="18"/>
        <v>0</v>
      </c>
      <c r="I57" s="28">
        <f t="shared" si="18"/>
        <v>0</v>
      </c>
      <c r="J57" s="28">
        <f t="shared" si="18"/>
        <v>0</v>
      </c>
      <c r="K57" s="28">
        <f t="shared" si="18"/>
        <v>0</v>
      </c>
      <c r="L57" s="28">
        <f t="shared" si="18"/>
        <v>0</v>
      </c>
      <c r="M57" s="28">
        <f t="shared" si="18"/>
        <v>0</v>
      </c>
      <c r="N57" s="28">
        <f t="shared" si="18"/>
        <v>0</v>
      </c>
      <c r="O57" s="28">
        <f>SUM(C57:N57)</f>
        <v>0</v>
      </c>
    </row>
    <row r="58" spans="1:15" s="10" customFormat="1" ht="6" customHeight="1" x14ac:dyDescent="0.2">
      <c r="B58" s="26"/>
      <c r="C58" s="27"/>
      <c r="D58" s="27"/>
      <c r="E58" s="27"/>
      <c r="F58" s="27"/>
      <c r="G58" s="27"/>
      <c r="H58" s="27"/>
      <c r="I58" s="27"/>
      <c r="J58" s="27"/>
      <c r="K58" s="27"/>
      <c r="L58" s="27"/>
      <c r="M58" s="27"/>
      <c r="N58" s="27"/>
      <c r="O58" s="25"/>
    </row>
    <row r="59" spans="1:15" s="10" customFormat="1" ht="11.4" customHeight="1" x14ac:dyDescent="0.2">
      <c r="A59" s="10" t="s">
        <v>6</v>
      </c>
      <c r="B59" s="29">
        <f>'Total Firma'!$E$7</f>
        <v>5.2999999999999999E-2</v>
      </c>
      <c r="C59" s="25">
        <f t="shared" ref="C59:N59" si="19">ROUND(SUM(C77*$B59)*-1*2,1)/2</f>
        <v>0</v>
      </c>
      <c r="D59" s="25">
        <f t="shared" si="19"/>
        <v>0</v>
      </c>
      <c r="E59" s="25">
        <f t="shared" si="19"/>
        <v>0</v>
      </c>
      <c r="F59" s="25">
        <f t="shared" si="19"/>
        <v>0</v>
      </c>
      <c r="G59" s="25">
        <f t="shared" si="19"/>
        <v>0</v>
      </c>
      <c r="H59" s="25">
        <f t="shared" si="19"/>
        <v>0</v>
      </c>
      <c r="I59" s="25">
        <f t="shared" si="19"/>
        <v>0</v>
      </c>
      <c r="J59" s="25">
        <f t="shared" si="19"/>
        <v>0</v>
      </c>
      <c r="K59" s="25">
        <f t="shared" si="19"/>
        <v>0</v>
      </c>
      <c r="L59" s="25">
        <f t="shared" si="19"/>
        <v>0</v>
      </c>
      <c r="M59" s="25">
        <f t="shared" si="19"/>
        <v>0</v>
      </c>
      <c r="N59" s="25">
        <f t="shared" si="19"/>
        <v>0</v>
      </c>
      <c r="O59" s="25">
        <f t="shared" ref="O59:O67" si="20">SUM(C59:N59)</f>
        <v>0</v>
      </c>
    </row>
    <row r="60" spans="1:15" s="10" customFormat="1" ht="11.4" customHeight="1" x14ac:dyDescent="0.2">
      <c r="A60" s="10" t="s">
        <v>48</v>
      </c>
      <c r="B60" s="29">
        <f>'Total Firma'!$H$7</f>
        <v>1.0999999999999999E-2</v>
      </c>
      <c r="C60" s="25">
        <f t="shared" ref="C60:N60" si="21">ROUND(SUM(C78*$B60)*-1*2,1)/2</f>
        <v>0</v>
      </c>
      <c r="D60" s="25">
        <f t="shared" si="21"/>
        <v>0</v>
      </c>
      <c r="E60" s="25">
        <f t="shared" si="21"/>
        <v>0</v>
      </c>
      <c r="F60" s="25">
        <f t="shared" si="21"/>
        <v>0</v>
      </c>
      <c r="G60" s="25">
        <f t="shared" si="21"/>
        <v>0</v>
      </c>
      <c r="H60" s="25">
        <f t="shared" si="21"/>
        <v>0</v>
      </c>
      <c r="I60" s="25">
        <f t="shared" si="21"/>
        <v>0</v>
      </c>
      <c r="J60" s="25">
        <f t="shared" si="21"/>
        <v>0</v>
      </c>
      <c r="K60" s="25">
        <f t="shared" si="21"/>
        <v>0</v>
      </c>
      <c r="L60" s="25">
        <f t="shared" si="21"/>
        <v>0</v>
      </c>
      <c r="M60" s="25">
        <f t="shared" si="21"/>
        <v>0</v>
      </c>
      <c r="N60" s="25">
        <f t="shared" si="21"/>
        <v>0</v>
      </c>
      <c r="O60" s="25">
        <f t="shared" si="20"/>
        <v>0</v>
      </c>
    </row>
    <row r="61" spans="1:15" s="10" customFormat="1" ht="11.4" customHeight="1" x14ac:dyDescent="0.2">
      <c r="A61" s="10" t="s">
        <v>55</v>
      </c>
      <c r="B61" s="56">
        <f>'Total Firma'!$I$7</f>
        <v>5.0000000000000001E-3</v>
      </c>
      <c r="C61" s="25">
        <f t="shared" ref="C61:N61" si="22">ROUND(SUM(C79*$B61)*-1*2,1)/2</f>
        <v>0</v>
      </c>
      <c r="D61" s="25">
        <f t="shared" si="22"/>
        <v>0</v>
      </c>
      <c r="E61" s="25">
        <f t="shared" si="22"/>
        <v>0</v>
      </c>
      <c r="F61" s="25">
        <f t="shared" si="22"/>
        <v>0</v>
      </c>
      <c r="G61" s="25">
        <f t="shared" si="22"/>
        <v>0</v>
      </c>
      <c r="H61" s="25">
        <f t="shared" si="22"/>
        <v>0</v>
      </c>
      <c r="I61" s="25">
        <f t="shared" si="22"/>
        <v>0</v>
      </c>
      <c r="J61" s="25">
        <f t="shared" si="22"/>
        <v>0</v>
      </c>
      <c r="K61" s="25">
        <f t="shared" si="22"/>
        <v>0</v>
      </c>
      <c r="L61" s="25">
        <f t="shared" si="22"/>
        <v>0</v>
      </c>
      <c r="M61" s="25">
        <f t="shared" si="22"/>
        <v>0</v>
      </c>
      <c r="N61" s="25">
        <f t="shared" si="22"/>
        <v>0</v>
      </c>
      <c r="O61" s="25">
        <f t="shared" si="20"/>
        <v>0</v>
      </c>
    </row>
    <row r="62" spans="1:15" s="10" customFormat="1" ht="11.4" customHeight="1" x14ac:dyDescent="0.2">
      <c r="A62" s="10" t="s">
        <v>7</v>
      </c>
      <c r="B62" s="26"/>
      <c r="C62" s="30">
        <v>0</v>
      </c>
      <c r="D62" s="30">
        <v>0</v>
      </c>
      <c r="E62" s="30">
        <v>0</v>
      </c>
      <c r="F62" s="30">
        <v>0</v>
      </c>
      <c r="G62" s="30">
        <v>0</v>
      </c>
      <c r="H62" s="30">
        <v>0</v>
      </c>
      <c r="I62" s="30">
        <v>0</v>
      </c>
      <c r="J62" s="30">
        <v>0</v>
      </c>
      <c r="K62" s="30">
        <v>0</v>
      </c>
      <c r="L62" s="30">
        <v>0</v>
      </c>
      <c r="M62" s="30">
        <v>0</v>
      </c>
      <c r="N62" s="30">
        <v>0</v>
      </c>
      <c r="O62" s="25">
        <f t="shared" si="20"/>
        <v>0</v>
      </c>
    </row>
    <row r="63" spans="1:15" s="10" customFormat="1" ht="11.4" customHeight="1" x14ac:dyDescent="0.2">
      <c r="A63" s="10" t="s">
        <v>43</v>
      </c>
      <c r="B63" s="29">
        <f>IF($C$8="M",'Total Firma'!$K$8,'Total Firma'!$K$7)</f>
        <v>0</v>
      </c>
      <c r="C63" s="25">
        <f t="shared" ref="C63:N63" si="23">ROUND(SUM(C81*$B63)*-1*2,1)/2</f>
        <v>0</v>
      </c>
      <c r="D63" s="25">
        <f t="shared" si="23"/>
        <v>0</v>
      </c>
      <c r="E63" s="25">
        <f t="shared" si="23"/>
        <v>0</v>
      </c>
      <c r="F63" s="25">
        <f t="shared" si="23"/>
        <v>0</v>
      </c>
      <c r="G63" s="25">
        <f t="shared" si="23"/>
        <v>0</v>
      </c>
      <c r="H63" s="25">
        <f t="shared" si="23"/>
        <v>0</v>
      </c>
      <c r="I63" s="25">
        <f t="shared" si="23"/>
        <v>0</v>
      </c>
      <c r="J63" s="25">
        <f t="shared" si="23"/>
        <v>0</v>
      </c>
      <c r="K63" s="25">
        <f t="shared" si="23"/>
        <v>0</v>
      </c>
      <c r="L63" s="25">
        <f t="shared" si="23"/>
        <v>0</v>
      </c>
      <c r="M63" s="25">
        <f t="shared" si="23"/>
        <v>0</v>
      </c>
      <c r="N63" s="25">
        <f t="shared" si="23"/>
        <v>0</v>
      </c>
      <c r="O63" s="25">
        <f t="shared" si="20"/>
        <v>0</v>
      </c>
    </row>
    <row r="64" spans="1:15" s="10" customFormat="1" ht="11.4" customHeight="1" x14ac:dyDescent="0.2">
      <c r="A64" s="10" t="s">
        <v>149</v>
      </c>
      <c r="B64" s="29">
        <f>IF($C$8="M",'Total Firma'!$L$8,'Total Firma'!$L$7)</f>
        <v>0</v>
      </c>
      <c r="C64" s="25">
        <f t="shared" ref="C64:N64" si="24">ROUND(SUM(C82*$B64)*-1*2,1)/2</f>
        <v>0</v>
      </c>
      <c r="D64" s="25">
        <f t="shared" si="24"/>
        <v>0</v>
      </c>
      <c r="E64" s="25">
        <f t="shared" si="24"/>
        <v>0</v>
      </c>
      <c r="F64" s="25">
        <f t="shared" si="24"/>
        <v>0</v>
      </c>
      <c r="G64" s="25">
        <f t="shared" si="24"/>
        <v>0</v>
      </c>
      <c r="H64" s="25">
        <f t="shared" si="24"/>
        <v>0</v>
      </c>
      <c r="I64" s="25">
        <f t="shared" si="24"/>
        <v>0</v>
      </c>
      <c r="J64" s="25">
        <f t="shared" si="24"/>
        <v>0</v>
      </c>
      <c r="K64" s="25">
        <f t="shared" si="24"/>
        <v>0</v>
      </c>
      <c r="L64" s="25">
        <f t="shared" si="24"/>
        <v>0</v>
      </c>
      <c r="M64" s="25">
        <f t="shared" si="24"/>
        <v>0</v>
      </c>
      <c r="N64" s="25">
        <f t="shared" si="24"/>
        <v>0</v>
      </c>
      <c r="O64" s="25">
        <f t="shared" si="20"/>
        <v>0</v>
      </c>
    </row>
    <row r="65" spans="1:15" s="10" customFormat="1" ht="11.4" customHeight="1" x14ac:dyDescent="0.2">
      <c r="A65" s="10" t="s">
        <v>9</v>
      </c>
      <c r="B65" s="29">
        <f>IF($C$8="M",'Total Firma'!M$8,'Total Firma'!M$7)</f>
        <v>0</v>
      </c>
      <c r="C65" s="25">
        <f t="shared" ref="C65:N65" si="25">ROUND(SUM(C83*$B65)*-1*2,1)/2</f>
        <v>0</v>
      </c>
      <c r="D65" s="25">
        <f t="shared" si="25"/>
        <v>0</v>
      </c>
      <c r="E65" s="25">
        <f t="shared" si="25"/>
        <v>0</v>
      </c>
      <c r="F65" s="25">
        <f t="shared" si="25"/>
        <v>0</v>
      </c>
      <c r="G65" s="25">
        <f t="shared" si="25"/>
        <v>0</v>
      </c>
      <c r="H65" s="25">
        <f t="shared" si="25"/>
        <v>0</v>
      </c>
      <c r="I65" s="25">
        <f t="shared" si="25"/>
        <v>0</v>
      </c>
      <c r="J65" s="25">
        <f t="shared" si="25"/>
        <v>0</v>
      </c>
      <c r="K65" s="25">
        <f t="shared" si="25"/>
        <v>0</v>
      </c>
      <c r="L65" s="25">
        <f t="shared" si="25"/>
        <v>0</v>
      </c>
      <c r="M65" s="25">
        <f t="shared" si="25"/>
        <v>0</v>
      </c>
      <c r="N65" s="25">
        <f t="shared" si="25"/>
        <v>0</v>
      </c>
      <c r="O65" s="25">
        <f t="shared" si="20"/>
        <v>0</v>
      </c>
    </row>
    <row r="66" spans="1:15" s="10" customFormat="1" ht="11.4" customHeight="1" x14ac:dyDescent="0.2">
      <c r="A66" s="10" t="s">
        <v>10</v>
      </c>
      <c r="B66" s="26"/>
      <c r="C66" s="30">
        <v>0</v>
      </c>
      <c r="D66" s="30">
        <v>0</v>
      </c>
      <c r="E66" s="30">
        <v>0</v>
      </c>
      <c r="F66" s="30">
        <v>0</v>
      </c>
      <c r="G66" s="30">
        <v>0</v>
      </c>
      <c r="H66" s="30">
        <v>0</v>
      </c>
      <c r="I66" s="30">
        <v>0</v>
      </c>
      <c r="J66" s="30">
        <v>0</v>
      </c>
      <c r="K66" s="30">
        <v>0</v>
      </c>
      <c r="L66" s="30">
        <v>0</v>
      </c>
      <c r="M66" s="30">
        <v>0</v>
      </c>
      <c r="N66" s="30">
        <v>0</v>
      </c>
      <c r="O66" s="25">
        <f t="shared" si="20"/>
        <v>0</v>
      </c>
    </row>
    <row r="67" spans="1:15" s="10" customFormat="1" ht="11.4" customHeight="1" x14ac:dyDescent="0.2">
      <c r="A67" s="10" t="s">
        <v>11</v>
      </c>
      <c r="B67" s="26"/>
      <c r="C67" s="30">
        <v>0</v>
      </c>
      <c r="D67" s="30">
        <v>0</v>
      </c>
      <c r="E67" s="30">
        <v>0</v>
      </c>
      <c r="F67" s="30">
        <v>0</v>
      </c>
      <c r="G67" s="30">
        <v>0</v>
      </c>
      <c r="H67" s="30">
        <v>0</v>
      </c>
      <c r="I67" s="30">
        <v>0</v>
      </c>
      <c r="J67" s="30">
        <v>0</v>
      </c>
      <c r="K67" s="30">
        <v>0</v>
      </c>
      <c r="L67" s="30">
        <v>0</v>
      </c>
      <c r="M67" s="30">
        <v>0</v>
      </c>
      <c r="N67" s="30">
        <v>0</v>
      </c>
      <c r="O67" s="25">
        <f t="shared" si="20"/>
        <v>0</v>
      </c>
    </row>
    <row r="68" spans="1:15" s="9" customFormat="1" ht="11.4" customHeight="1" x14ac:dyDescent="0.25">
      <c r="A68" s="9" t="s">
        <v>56</v>
      </c>
      <c r="B68" s="26"/>
      <c r="C68" s="28">
        <f t="shared" ref="C68:N68" si="26">SUM(C57:C67)</f>
        <v>0</v>
      </c>
      <c r="D68" s="28">
        <f t="shared" si="26"/>
        <v>0</v>
      </c>
      <c r="E68" s="28">
        <f t="shared" si="26"/>
        <v>0</v>
      </c>
      <c r="F68" s="28">
        <f t="shared" si="26"/>
        <v>0</v>
      </c>
      <c r="G68" s="28">
        <f t="shared" si="26"/>
        <v>0</v>
      </c>
      <c r="H68" s="28">
        <f t="shared" si="26"/>
        <v>0</v>
      </c>
      <c r="I68" s="28">
        <f t="shared" si="26"/>
        <v>0</v>
      </c>
      <c r="J68" s="28">
        <f t="shared" si="26"/>
        <v>0</v>
      </c>
      <c r="K68" s="28">
        <f t="shared" si="26"/>
        <v>0</v>
      </c>
      <c r="L68" s="28">
        <f t="shared" si="26"/>
        <v>0</v>
      </c>
      <c r="M68" s="28">
        <f t="shared" si="26"/>
        <v>0</v>
      </c>
      <c r="N68" s="28">
        <f t="shared" si="26"/>
        <v>0</v>
      </c>
      <c r="O68" s="28">
        <f>SUM(C68:N68)</f>
        <v>0</v>
      </c>
    </row>
    <row r="69" spans="1:15" s="10" customFormat="1" ht="6" customHeight="1" x14ac:dyDescent="0.25">
      <c r="A69" s="9"/>
      <c r="B69" s="26"/>
      <c r="C69" s="27"/>
      <c r="D69" s="27"/>
      <c r="E69" s="27"/>
      <c r="F69" s="27"/>
      <c r="G69" s="27"/>
      <c r="H69" s="27"/>
      <c r="I69" s="27"/>
      <c r="J69" s="27"/>
      <c r="K69" s="27"/>
      <c r="L69" s="27"/>
      <c r="M69" s="27"/>
      <c r="N69" s="27"/>
      <c r="O69" s="25"/>
    </row>
    <row r="70" spans="1:15" s="10" customFormat="1" ht="11.4" customHeight="1" x14ac:dyDescent="0.2">
      <c r="A70" s="10" t="s">
        <v>1</v>
      </c>
      <c r="B70" s="26"/>
      <c r="C70" s="30">
        <v>0</v>
      </c>
      <c r="D70" s="30">
        <v>0</v>
      </c>
      <c r="E70" s="30">
        <v>0</v>
      </c>
      <c r="F70" s="30">
        <v>0</v>
      </c>
      <c r="G70" s="30">
        <v>0</v>
      </c>
      <c r="H70" s="30">
        <v>0</v>
      </c>
      <c r="I70" s="30">
        <v>0</v>
      </c>
      <c r="J70" s="30">
        <v>0</v>
      </c>
      <c r="K70" s="30">
        <v>0</v>
      </c>
      <c r="L70" s="30">
        <v>0</v>
      </c>
      <c r="M70" s="30">
        <v>0</v>
      </c>
      <c r="N70" s="30">
        <v>0</v>
      </c>
      <c r="O70" s="25">
        <f>SUM(C70:N70)</f>
        <v>0</v>
      </c>
    </row>
    <row r="71" spans="1:15" s="9" customFormat="1" ht="11.4" customHeight="1" x14ac:dyDescent="0.25">
      <c r="A71" s="9" t="s">
        <v>38</v>
      </c>
      <c r="B71" s="26"/>
      <c r="C71" s="28">
        <f t="shared" ref="C71:N71" si="27">SUM(C68:C70)</f>
        <v>0</v>
      </c>
      <c r="D71" s="28">
        <f t="shared" si="27"/>
        <v>0</v>
      </c>
      <c r="E71" s="28">
        <f t="shared" si="27"/>
        <v>0</v>
      </c>
      <c r="F71" s="28">
        <f t="shared" si="27"/>
        <v>0</v>
      </c>
      <c r="G71" s="28">
        <f t="shared" si="27"/>
        <v>0</v>
      </c>
      <c r="H71" s="28">
        <f t="shared" si="27"/>
        <v>0</v>
      </c>
      <c r="I71" s="28">
        <f t="shared" si="27"/>
        <v>0</v>
      </c>
      <c r="J71" s="28">
        <f t="shared" si="27"/>
        <v>0</v>
      </c>
      <c r="K71" s="28">
        <f t="shared" si="27"/>
        <v>0</v>
      </c>
      <c r="L71" s="28">
        <f t="shared" si="27"/>
        <v>0</v>
      </c>
      <c r="M71" s="28">
        <f t="shared" si="27"/>
        <v>0</v>
      </c>
      <c r="N71" s="28">
        <f t="shared" si="27"/>
        <v>0</v>
      </c>
      <c r="O71" s="28">
        <f>SUM(C71:N71)</f>
        <v>0</v>
      </c>
    </row>
    <row r="72" spans="1:15" s="10" customFormat="1" ht="6" customHeight="1" x14ac:dyDescent="0.2">
      <c r="B72" s="26"/>
      <c r="C72" s="27"/>
      <c r="D72" s="27"/>
      <c r="E72" s="27"/>
      <c r="F72" s="27"/>
      <c r="G72" s="27"/>
      <c r="H72" s="27"/>
      <c r="I72" s="27"/>
      <c r="J72" s="27"/>
      <c r="K72" s="27"/>
      <c r="L72" s="27"/>
      <c r="M72" s="27"/>
      <c r="N72" s="27"/>
      <c r="O72" s="25"/>
    </row>
    <row r="73" spans="1:15" s="10" customFormat="1" ht="11.4" customHeight="1" x14ac:dyDescent="0.2">
      <c r="A73" s="10" t="s">
        <v>39</v>
      </c>
      <c r="B73" s="26"/>
      <c r="C73" s="30">
        <v>0</v>
      </c>
      <c r="D73" s="30">
        <v>0</v>
      </c>
      <c r="E73" s="30">
        <v>0</v>
      </c>
      <c r="F73" s="30">
        <v>0</v>
      </c>
      <c r="G73" s="30">
        <v>0</v>
      </c>
      <c r="H73" s="30">
        <v>0</v>
      </c>
      <c r="I73" s="30">
        <v>0</v>
      </c>
      <c r="J73" s="30">
        <v>0</v>
      </c>
      <c r="K73" s="30">
        <v>0</v>
      </c>
      <c r="L73" s="30">
        <v>0</v>
      </c>
      <c r="M73" s="30">
        <v>0</v>
      </c>
      <c r="N73" s="30">
        <v>0</v>
      </c>
      <c r="O73" s="25">
        <f>SUM(C73:N73)</f>
        <v>0</v>
      </c>
    </row>
    <row r="74" spans="1:15" s="9" customFormat="1" ht="11.4" customHeight="1" x14ac:dyDescent="0.25">
      <c r="A74" s="9" t="s">
        <v>40</v>
      </c>
      <c r="B74" s="26"/>
      <c r="C74" s="28">
        <f>SUM(C71-C73)</f>
        <v>0</v>
      </c>
      <c r="D74" s="28">
        <f t="shared" ref="D74:N74" si="28">SUM(D71-D73)</f>
        <v>0</v>
      </c>
      <c r="E74" s="28">
        <f t="shared" si="28"/>
        <v>0</v>
      </c>
      <c r="F74" s="28">
        <f t="shared" si="28"/>
        <v>0</v>
      </c>
      <c r="G74" s="28">
        <f t="shared" si="28"/>
        <v>0</v>
      </c>
      <c r="H74" s="28">
        <f t="shared" si="28"/>
        <v>0</v>
      </c>
      <c r="I74" s="28">
        <f t="shared" si="28"/>
        <v>0</v>
      </c>
      <c r="J74" s="28">
        <f t="shared" si="28"/>
        <v>0</v>
      </c>
      <c r="K74" s="28">
        <f t="shared" si="28"/>
        <v>0</v>
      </c>
      <c r="L74" s="28">
        <f t="shared" si="28"/>
        <v>0</v>
      </c>
      <c r="M74" s="28">
        <f t="shared" si="28"/>
        <v>0</v>
      </c>
      <c r="N74" s="28">
        <f t="shared" si="28"/>
        <v>0</v>
      </c>
      <c r="O74" s="28">
        <f>SUM(C74:N74)</f>
        <v>0</v>
      </c>
    </row>
    <row r="75" spans="1:15" s="10" customFormat="1" ht="11.4" x14ac:dyDescent="0.2">
      <c r="B75" s="26"/>
      <c r="C75" s="12"/>
      <c r="D75" s="12"/>
      <c r="E75" s="12"/>
      <c r="F75" s="12"/>
      <c r="G75" s="12"/>
      <c r="H75" s="12"/>
      <c r="I75" s="12"/>
      <c r="J75" s="12"/>
      <c r="K75" s="12"/>
      <c r="L75" s="12"/>
      <c r="M75" s="12"/>
      <c r="N75" s="12"/>
      <c r="O75" s="12"/>
    </row>
    <row r="76" spans="1:15" s="10" customFormat="1" ht="11.4" hidden="1" outlineLevel="1" x14ac:dyDescent="0.2">
      <c r="A76" s="114" t="s">
        <v>150</v>
      </c>
      <c r="C76" s="12"/>
      <c r="D76" s="12"/>
      <c r="E76" s="12"/>
      <c r="F76" s="12"/>
      <c r="G76" s="12"/>
      <c r="H76" s="12"/>
      <c r="I76" s="12"/>
      <c r="J76" s="12"/>
      <c r="K76" s="12"/>
      <c r="L76" s="12"/>
      <c r="M76" s="12"/>
      <c r="N76" s="12"/>
      <c r="O76" s="12"/>
    </row>
    <row r="77" spans="1:15" s="9" customFormat="1" ht="11.4" hidden="1" customHeight="1" outlineLevel="1" x14ac:dyDescent="0.25">
      <c r="A77" s="9" t="s">
        <v>63</v>
      </c>
      <c r="B77" s="26"/>
      <c r="C77" s="28">
        <f t="shared" ref="C77:N77" si="29">C39</f>
        <v>0</v>
      </c>
      <c r="D77" s="28">
        <f t="shared" si="29"/>
        <v>0</v>
      </c>
      <c r="E77" s="28">
        <f t="shared" si="29"/>
        <v>0</v>
      </c>
      <c r="F77" s="28">
        <f t="shared" si="29"/>
        <v>0</v>
      </c>
      <c r="G77" s="28">
        <f t="shared" si="29"/>
        <v>0</v>
      </c>
      <c r="H77" s="28">
        <f t="shared" si="29"/>
        <v>0</v>
      </c>
      <c r="I77" s="28">
        <f t="shared" si="29"/>
        <v>0</v>
      </c>
      <c r="J77" s="28">
        <f t="shared" si="29"/>
        <v>0</v>
      </c>
      <c r="K77" s="28">
        <f t="shared" si="29"/>
        <v>0</v>
      </c>
      <c r="L77" s="28">
        <f t="shared" si="29"/>
        <v>0</v>
      </c>
      <c r="M77" s="28">
        <f t="shared" si="29"/>
        <v>0</v>
      </c>
      <c r="N77" s="28">
        <f t="shared" si="29"/>
        <v>0</v>
      </c>
      <c r="O77" s="28">
        <f>SUM(C77:N77)</f>
        <v>0</v>
      </c>
    </row>
    <row r="78" spans="1:15" s="9" customFormat="1" ht="11.4" hidden="1" customHeight="1" outlineLevel="1" x14ac:dyDescent="0.25">
      <c r="A78" s="9" t="s">
        <v>64</v>
      </c>
      <c r="B78" s="26"/>
      <c r="C78" s="28">
        <f t="shared" ref="C78:N78" si="30">C42</f>
        <v>0</v>
      </c>
      <c r="D78" s="28">
        <f t="shared" si="30"/>
        <v>0</v>
      </c>
      <c r="E78" s="28">
        <f t="shared" si="30"/>
        <v>0</v>
      </c>
      <c r="F78" s="28">
        <f t="shared" si="30"/>
        <v>0</v>
      </c>
      <c r="G78" s="28">
        <f t="shared" si="30"/>
        <v>0</v>
      </c>
      <c r="H78" s="28">
        <f t="shared" si="30"/>
        <v>0</v>
      </c>
      <c r="I78" s="28">
        <f t="shared" si="30"/>
        <v>0</v>
      </c>
      <c r="J78" s="28">
        <f t="shared" si="30"/>
        <v>0</v>
      </c>
      <c r="K78" s="28">
        <f t="shared" si="30"/>
        <v>0</v>
      </c>
      <c r="L78" s="28">
        <f t="shared" si="30"/>
        <v>0</v>
      </c>
      <c r="M78" s="28">
        <f t="shared" si="30"/>
        <v>0</v>
      </c>
      <c r="N78" s="28">
        <f t="shared" si="30"/>
        <v>0</v>
      </c>
      <c r="O78" s="28">
        <f>SUM(C78:N78)</f>
        <v>0</v>
      </c>
    </row>
    <row r="79" spans="1:15" s="9" customFormat="1" ht="11.4" hidden="1" customHeight="1" outlineLevel="1" x14ac:dyDescent="0.25">
      <c r="A79" s="9" t="s">
        <v>78</v>
      </c>
      <c r="B79" s="26"/>
      <c r="C79" s="28">
        <f t="shared" ref="C79:N79" si="31">C43</f>
        <v>0</v>
      </c>
      <c r="D79" s="28">
        <f t="shared" si="31"/>
        <v>0</v>
      </c>
      <c r="E79" s="28">
        <f t="shared" si="31"/>
        <v>0</v>
      </c>
      <c r="F79" s="28">
        <f t="shared" si="31"/>
        <v>0</v>
      </c>
      <c r="G79" s="28">
        <f t="shared" si="31"/>
        <v>0</v>
      </c>
      <c r="H79" s="28">
        <f t="shared" si="31"/>
        <v>0</v>
      </c>
      <c r="I79" s="28">
        <f t="shared" si="31"/>
        <v>0</v>
      </c>
      <c r="J79" s="28">
        <f t="shared" si="31"/>
        <v>0</v>
      </c>
      <c r="K79" s="28">
        <f t="shared" si="31"/>
        <v>0</v>
      </c>
      <c r="L79" s="28">
        <f t="shared" si="31"/>
        <v>0</v>
      </c>
      <c r="M79" s="28">
        <f t="shared" si="31"/>
        <v>0</v>
      </c>
      <c r="N79" s="28">
        <f t="shared" si="31"/>
        <v>0</v>
      </c>
      <c r="O79" s="28">
        <f>SUM(C79:N79)</f>
        <v>0</v>
      </c>
    </row>
    <row r="80" spans="1:15" s="10" customFormat="1" ht="11.4" hidden="1" customHeight="1" outlineLevel="1" x14ac:dyDescent="0.2">
      <c r="A80" s="57" t="s">
        <v>80</v>
      </c>
      <c r="B80" s="59"/>
      <c r="C80" s="59"/>
      <c r="D80" s="59"/>
      <c r="E80" s="59"/>
      <c r="F80" s="59"/>
      <c r="G80" s="59"/>
      <c r="H80" s="59"/>
      <c r="I80" s="59"/>
      <c r="J80" s="59"/>
      <c r="K80" s="59"/>
      <c r="L80" s="59"/>
      <c r="M80" s="59"/>
      <c r="N80" s="59"/>
      <c r="O80" s="59"/>
    </row>
    <row r="81" spans="1:15" s="9" customFormat="1" ht="11.4" hidden="1" customHeight="1" outlineLevel="1" x14ac:dyDescent="0.25">
      <c r="A81" s="9" t="s">
        <v>66</v>
      </c>
      <c r="B81" s="26"/>
      <c r="C81" s="28">
        <f t="shared" ref="C81:N81" si="32">C48</f>
        <v>0</v>
      </c>
      <c r="D81" s="28">
        <f t="shared" si="32"/>
        <v>0</v>
      </c>
      <c r="E81" s="28">
        <f t="shared" si="32"/>
        <v>0</v>
      </c>
      <c r="F81" s="28">
        <f t="shared" si="32"/>
        <v>0</v>
      </c>
      <c r="G81" s="28">
        <f t="shared" si="32"/>
        <v>0</v>
      </c>
      <c r="H81" s="28">
        <f t="shared" si="32"/>
        <v>0</v>
      </c>
      <c r="I81" s="28">
        <f t="shared" si="32"/>
        <v>0</v>
      </c>
      <c r="J81" s="28">
        <f t="shared" si="32"/>
        <v>0</v>
      </c>
      <c r="K81" s="28">
        <f t="shared" si="32"/>
        <v>0</v>
      </c>
      <c r="L81" s="28">
        <f t="shared" si="32"/>
        <v>0</v>
      </c>
      <c r="M81" s="28">
        <f t="shared" si="32"/>
        <v>0</v>
      </c>
      <c r="N81" s="28">
        <f t="shared" si="32"/>
        <v>0</v>
      </c>
      <c r="O81" s="28">
        <f>SUM(C81:N81)</f>
        <v>0</v>
      </c>
    </row>
    <row r="82" spans="1:15" s="9" customFormat="1" ht="11.4" hidden="1" customHeight="1" outlineLevel="1" x14ac:dyDescent="0.25">
      <c r="A82" s="9" t="s">
        <v>67</v>
      </c>
      <c r="B82" s="26"/>
      <c r="C82" s="28">
        <f t="shared" ref="C82:N82" si="33">C49</f>
        <v>0</v>
      </c>
      <c r="D82" s="28">
        <f t="shared" si="33"/>
        <v>0</v>
      </c>
      <c r="E82" s="28">
        <f t="shared" si="33"/>
        <v>0</v>
      </c>
      <c r="F82" s="28">
        <f t="shared" si="33"/>
        <v>0</v>
      </c>
      <c r="G82" s="28">
        <f t="shared" si="33"/>
        <v>0</v>
      </c>
      <c r="H82" s="28">
        <f t="shared" si="33"/>
        <v>0</v>
      </c>
      <c r="I82" s="28">
        <f t="shared" si="33"/>
        <v>0</v>
      </c>
      <c r="J82" s="28">
        <f t="shared" si="33"/>
        <v>0</v>
      </c>
      <c r="K82" s="28">
        <f t="shared" si="33"/>
        <v>0</v>
      </c>
      <c r="L82" s="28">
        <f t="shared" si="33"/>
        <v>0</v>
      </c>
      <c r="M82" s="28">
        <f t="shared" si="33"/>
        <v>0</v>
      </c>
      <c r="N82" s="28">
        <f t="shared" si="33"/>
        <v>0</v>
      </c>
      <c r="O82" s="28">
        <f>SUM(C82:N82)</f>
        <v>0</v>
      </c>
    </row>
    <row r="83" spans="1:15" s="9" customFormat="1" ht="11.4" hidden="1" customHeight="1" outlineLevel="1" x14ac:dyDescent="0.25">
      <c r="A83" s="9" t="s">
        <v>77</v>
      </c>
      <c r="B83" s="26"/>
      <c r="C83" s="28">
        <f t="shared" ref="C83:N83" si="34">C53</f>
        <v>0</v>
      </c>
      <c r="D83" s="28">
        <f t="shared" si="34"/>
        <v>0</v>
      </c>
      <c r="E83" s="28">
        <f t="shared" si="34"/>
        <v>0</v>
      </c>
      <c r="F83" s="28">
        <f t="shared" si="34"/>
        <v>0</v>
      </c>
      <c r="G83" s="28">
        <f t="shared" si="34"/>
        <v>0</v>
      </c>
      <c r="H83" s="28">
        <f t="shared" si="34"/>
        <v>0</v>
      </c>
      <c r="I83" s="28">
        <f t="shared" si="34"/>
        <v>0</v>
      </c>
      <c r="J83" s="28">
        <f t="shared" si="34"/>
        <v>0</v>
      </c>
      <c r="K83" s="28">
        <f t="shared" si="34"/>
        <v>0</v>
      </c>
      <c r="L83" s="28">
        <f t="shared" si="34"/>
        <v>0</v>
      </c>
      <c r="M83" s="28">
        <f t="shared" si="34"/>
        <v>0</v>
      </c>
      <c r="N83" s="28">
        <f t="shared" si="34"/>
        <v>0</v>
      </c>
      <c r="O83" s="28">
        <f>SUM(C83:N83)</f>
        <v>0</v>
      </c>
    </row>
    <row r="84" spans="1:15" collapsed="1" x14ac:dyDescent="0.2"/>
  </sheetData>
  <sheetProtection password="C963" sheet="1" objects="1" scenarios="1" selectLockedCells="1"/>
  <mergeCells count="19">
    <mergeCell ref="C9:D9"/>
    <mergeCell ref="A10:O10"/>
    <mergeCell ref="C7:D7"/>
    <mergeCell ref="F7:G7"/>
    <mergeCell ref="H7:I7"/>
    <mergeCell ref="J7:K7"/>
    <mergeCell ref="M7:O7"/>
    <mergeCell ref="C8:D8"/>
    <mergeCell ref="F8:G8"/>
    <mergeCell ref="H8:I8"/>
    <mergeCell ref="J8:K8"/>
    <mergeCell ref="M8:O8"/>
    <mergeCell ref="C5:D5"/>
    <mergeCell ref="M5:O5"/>
    <mergeCell ref="C6:D6"/>
    <mergeCell ref="F6:G6"/>
    <mergeCell ref="H6:I6"/>
    <mergeCell ref="J6:K6"/>
    <mergeCell ref="M6:O6"/>
  </mergeCells>
  <dataValidations count="1">
    <dataValidation type="list" allowBlank="1" showInputMessage="1" showErrorMessage="1" sqref="C8:D8" xr:uid="{00000000-0002-0000-0500-000000000000}">
      <formula1>Geschlecht</formula1>
    </dataValidation>
  </dataValidations>
  <printOptions horizontalCentered="1"/>
  <pageMargins left="0.19685039370078741" right="0.19685039370078741" top="0.19685039370078741" bottom="0.6692913385826772" header="0.51181102362204722" footer="0.51181102362204722"/>
  <pageSetup paperSize="9" scale="92" orientation="landscape" r:id="rId1"/>
  <headerFooter>
    <oddFooter>&amp;L&amp;"Arial,Standard"Dies ist eine Vorlage der FI-Partner GmbH. Haben Sie noch Fragen? Wir helfen Ihnen gerne weiter. Kontaktieren Sie uns:
info@fi-partner.ch / Tel. +41 44 501 77 20</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pageSetUpPr fitToPage="1"/>
  </sheetPr>
  <dimension ref="A1:O84"/>
  <sheetViews>
    <sheetView zoomScaleNormal="100" workbookViewId="0">
      <selection activeCell="C6" sqref="C6:D6"/>
    </sheetView>
  </sheetViews>
  <sheetFormatPr baseColWidth="10" defaultRowHeight="12.6" outlineLevelRow="1" x14ac:dyDescent="0.2"/>
  <cols>
    <col min="1" max="1" width="12.1796875" customWidth="1"/>
    <col min="2" max="2" width="6.1796875" customWidth="1"/>
    <col min="3" max="14" width="8.1796875" style="1" customWidth="1"/>
    <col min="15" max="15" width="9.1796875" style="1" customWidth="1"/>
  </cols>
  <sheetData>
    <row r="1" spans="1:15" ht="15.6" x14ac:dyDescent="0.3">
      <c r="A1" s="3" t="str">
        <f>'Total Firma'!A1</f>
        <v>Musterbeispiel GmbH</v>
      </c>
      <c r="B1" s="3"/>
      <c r="C1" s="82"/>
      <c r="D1"/>
      <c r="E1" s="4"/>
      <c r="F1" s="5"/>
      <c r="G1" s="4"/>
      <c r="H1"/>
      <c r="I1"/>
      <c r="J1"/>
      <c r="K1"/>
      <c r="L1"/>
      <c r="M1"/>
      <c r="N1"/>
      <c r="O1"/>
    </row>
    <row r="2" spans="1:15" s="2" customFormat="1" ht="15" x14ac:dyDescent="0.25">
      <c r="A2" s="6" t="str">
        <f>'Total Firma'!A2</f>
        <v>Beispielstrasse 1</v>
      </c>
      <c r="B2" s="6"/>
      <c r="C2" s="17"/>
      <c r="E2" s="18"/>
      <c r="F2" s="19"/>
      <c r="G2" s="18"/>
    </row>
    <row r="3" spans="1:15" s="2" customFormat="1" ht="15" x14ac:dyDescent="0.25">
      <c r="A3" s="6" t="str">
        <f>'Total Firma'!A3</f>
        <v>3000 Bern</v>
      </c>
      <c r="B3" s="6"/>
      <c r="C3" s="17"/>
      <c r="E3" s="18"/>
      <c r="F3" s="19"/>
      <c r="G3" s="18"/>
    </row>
    <row r="4" spans="1:15" s="7" customFormat="1" ht="13.2" x14ac:dyDescent="0.25">
      <c r="C4" s="81"/>
      <c r="D4" s="23"/>
      <c r="E4" s="15"/>
      <c r="F4" s="16"/>
      <c r="G4" s="15"/>
    </row>
    <row r="5" spans="1:15" s="7" customFormat="1" ht="13.2" x14ac:dyDescent="0.25">
      <c r="A5" s="7" t="s">
        <v>0</v>
      </c>
      <c r="C5" s="126">
        <f ca="1">'Total Firma'!G3</f>
        <v>44338</v>
      </c>
      <c r="D5" s="126"/>
      <c r="E5" s="24"/>
      <c r="F5" s="46" t="s">
        <v>14</v>
      </c>
      <c r="M5" s="127"/>
      <c r="N5" s="127"/>
      <c r="O5" s="127"/>
    </row>
    <row r="6" spans="1:15" s="7" customFormat="1" ht="13.2" x14ac:dyDescent="0.25">
      <c r="A6" s="7" t="s">
        <v>12</v>
      </c>
      <c r="C6" s="130"/>
      <c r="D6" s="130"/>
      <c r="E6" s="24"/>
      <c r="F6" s="128"/>
      <c r="G6" s="128"/>
      <c r="H6" s="128"/>
      <c r="I6" s="128"/>
      <c r="J6" s="128"/>
      <c r="K6" s="128"/>
      <c r="M6" s="127"/>
      <c r="N6" s="127"/>
      <c r="O6" s="127"/>
    </row>
    <row r="7" spans="1:15" s="7" customFormat="1" ht="13.2" x14ac:dyDescent="0.25">
      <c r="A7" s="7" t="s">
        <v>13</v>
      </c>
      <c r="C7" s="130"/>
      <c r="D7" s="130"/>
      <c r="E7" s="24"/>
      <c r="F7" s="128"/>
      <c r="G7" s="128"/>
      <c r="H7" s="128"/>
      <c r="I7" s="128"/>
      <c r="J7" s="128"/>
      <c r="K7" s="128"/>
      <c r="M7" s="127"/>
      <c r="N7" s="127"/>
      <c r="O7" s="127"/>
    </row>
    <row r="8" spans="1:15" s="7" customFormat="1" ht="13.2" x14ac:dyDescent="0.25">
      <c r="A8" s="7" t="s">
        <v>29</v>
      </c>
      <c r="C8" s="130"/>
      <c r="D8" s="130"/>
      <c r="E8" s="15"/>
      <c r="F8" s="128"/>
      <c r="G8" s="128"/>
      <c r="H8" s="128"/>
      <c r="I8" s="128"/>
      <c r="J8" s="128"/>
      <c r="K8" s="128"/>
      <c r="M8" s="127"/>
      <c r="N8" s="127"/>
      <c r="O8" s="127"/>
    </row>
    <row r="9" spans="1:15" s="7" customFormat="1" ht="13.2" x14ac:dyDescent="0.25">
      <c r="C9" s="131"/>
      <c r="D9" s="131"/>
      <c r="E9" s="15"/>
      <c r="F9" s="16"/>
      <c r="G9" s="15"/>
      <c r="M9" s="83"/>
      <c r="N9" s="83"/>
      <c r="O9" s="83"/>
    </row>
    <row r="10" spans="1:15" ht="18" x14ac:dyDescent="0.35">
      <c r="A10" s="129">
        <f>'Total Firma'!A10:O10</f>
        <v>44196</v>
      </c>
      <c r="B10" s="129"/>
      <c r="C10" s="129"/>
      <c r="D10" s="129"/>
      <c r="E10" s="129"/>
      <c r="F10" s="129"/>
      <c r="G10" s="129"/>
      <c r="H10" s="129"/>
      <c r="I10" s="129"/>
      <c r="J10" s="129"/>
      <c r="K10" s="129"/>
      <c r="L10" s="129"/>
      <c r="M10" s="129"/>
      <c r="N10" s="129"/>
      <c r="O10" s="129"/>
    </row>
    <row r="11" spans="1:15" s="10" customFormat="1" ht="11.4" customHeight="1" x14ac:dyDescent="0.2"/>
    <row r="12" spans="1:15" s="11" customFormat="1" ht="11.4" customHeight="1" x14ac:dyDescent="0.25">
      <c r="A12" s="9" t="s">
        <v>86</v>
      </c>
      <c r="B12" s="9" t="str">
        <f ca="1">RIGHT(CELL("Dateiname",A66),LEN(CELL("Dateiname",A66))-FIND("]",CELL("Dateiname",A66)))</f>
        <v>ML 04</v>
      </c>
      <c r="C12" s="9"/>
      <c r="D12" s="9"/>
      <c r="E12" s="9"/>
      <c r="F12" s="9"/>
      <c r="G12" s="9"/>
      <c r="H12" s="9"/>
      <c r="I12" s="9"/>
      <c r="J12" s="9"/>
      <c r="K12" s="9"/>
      <c r="L12" s="9"/>
      <c r="M12" s="9"/>
      <c r="N12" s="9"/>
      <c r="O12" s="9"/>
    </row>
    <row r="13" spans="1:15" s="10" customFormat="1" ht="6" customHeight="1" x14ac:dyDescent="0.2">
      <c r="C13" s="8"/>
      <c r="D13" s="8"/>
      <c r="E13" s="8"/>
      <c r="F13" s="8"/>
      <c r="G13" s="8"/>
      <c r="H13" s="8"/>
      <c r="I13" s="8"/>
      <c r="J13" s="8"/>
      <c r="K13" s="8"/>
      <c r="L13" s="8"/>
      <c r="M13" s="8"/>
      <c r="N13" s="8"/>
      <c r="O13" s="8"/>
    </row>
    <row r="14" spans="1:15" s="11" customFormat="1" ht="11.4" customHeight="1" x14ac:dyDescent="0.25">
      <c r="A14" s="9" t="s">
        <v>3</v>
      </c>
      <c r="B14" s="61">
        <f>C14-1</f>
        <v>44195</v>
      </c>
      <c r="C14" s="50">
        <f>'Total Firma'!A10</f>
        <v>44196</v>
      </c>
      <c r="D14" s="50">
        <f>EDATE(C14,1)</f>
        <v>44227</v>
      </c>
      <c r="E14" s="50">
        <f t="shared" ref="E14:N14" si="0">EDATE(D14,1)</f>
        <v>44255</v>
      </c>
      <c r="F14" s="50">
        <f t="shared" si="0"/>
        <v>44286</v>
      </c>
      <c r="G14" s="50">
        <f t="shared" si="0"/>
        <v>44316</v>
      </c>
      <c r="H14" s="50">
        <f t="shared" si="0"/>
        <v>44347</v>
      </c>
      <c r="I14" s="50">
        <f t="shared" si="0"/>
        <v>44377</v>
      </c>
      <c r="J14" s="50">
        <f t="shared" si="0"/>
        <v>44408</v>
      </c>
      <c r="K14" s="50">
        <f t="shared" si="0"/>
        <v>44439</v>
      </c>
      <c r="L14" s="50">
        <f t="shared" si="0"/>
        <v>44469</v>
      </c>
      <c r="M14" s="50">
        <f t="shared" si="0"/>
        <v>44500</v>
      </c>
      <c r="N14" s="50">
        <f t="shared" si="0"/>
        <v>44530</v>
      </c>
      <c r="O14" s="50" t="s">
        <v>2</v>
      </c>
    </row>
    <row r="15" spans="1:15" s="10" customFormat="1" ht="6" customHeight="1" x14ac:dyDescent="0.2">
      <c r="C15" s="8"/>
      <c r="D15" s="8"/>
      <c r="E15" s="8"/>
      <c r="F15" s="8"/>
      <c r="G15" s="8"/>
      <c r="H15" s="8"/>
      <c r="I15" s="8"/>
      <c r="J15" s="8"/>
      <c r="K15" s="8"/>
      <c r="L15" s="8"/>
      <c r="M15" s="8"/>
      <c r="N15" s="8"/>
      <c r="O15" s="8"/>
    </row>
    <row r="16" spans="1:15" s="10" customFormat="1" ht="11.4" hidden="1" customHeight="1" x14ac:dyDescent="0.2">
      <c r="A16" s="10" t="s">
        <v>69</v>
      </c>
      <c r="B16" s="84">
        <f>DATEDIF($C$7,B14,"M")/12</f>
        <v>120.91666666666667</v>
      </c>
      <c r="C16" s="84">
        <f t="shared" ref="C16:N16" si="1">DATEDIF($C$7,C14,"M")/12</f>
        <v>121</v>
      </c>
      <c r="D16" s="84">
        <f t="shared" si="1"/>
        <v>121.08333333333333</v>
      </c>
      <c r="E16" s="84">
        <f t="shared" si="1"/>
        <v>121.16666666666667</v>
      </c>
      <c r="F16" s="84">
        <f t="shared" si="1"/>
        <v>121.25</v>
      </c>
      <c r="G16" s="84">
        <f t="shared" si="1"/>
        <v>121.33333333333333</v>
      </c>
      <c r="H16" s="84">
        <f t="shared" si="1"/>
        <v>121.41666666666667</v>
      </c>
      <c r="I16" s="84">
        <f t="shared" si="1"/>
        <v>121.5</v>
      </c>
      <c r="J16" s="84">
        <f t="shared" si="1"/>
        <v>121.58333333333333</v>
      </c>
      <c r="K16" s="84">
        <f t="shared" si="1"/>
        <v>121.66666666666667</v>
      </c>
      <c r="L16" s="84">
        <f t="shared" si="1"/>
        <v>121.75</v>
      </c>
      <c r="M16" s="84">
        <f t="shared" si="1"/>
        <v>121.83333333333333</v>
      </c>
      <c r="N16" s="84">
        <f t="shared" si="1"/>
        <v>121.91666666666667</v>
      </c>
      <c r="O16" s="55"/>
    </row>
    <row r="17" spans="1:15" s="10" customFormat="1" ht="6" hidden="1" customHeight="1" x14ac:dyDescent="0.2">
      <c r="C17" s="8"/>
      <c r="D17" s="8"/>
      <c r="E17" s="8"/>
      <c r="F17" s="8"/>
      <c r="G17" s="8"/>
      <c r="H17" s="8"/>
      <c r="I17" s="8"/>
      <c r="J17" s="8"/>
      <c r="K17" s="8"/>
      <c r="L17" s="8"/>
      <c r="M17" s="8"/>
      <c r="N17" s="8"/>
      <c r="O17" s="8"/>
    </row>
    <row r="18" spans="1:15" s="10" customFormat="1" ht="11.4" hidden="1" customHeight="1" x14ac:dyDescent="0.2">
      <c r="A18" s="10" t="s">
        <v>79</v>
      </c>
      <c r="B18" s="85"/>
      <c r="C18" s="85">
        <f>IF(C$41&gt;0,1,0)</f>
        <v>0</v>
      </c>
      <c r="D18" s="85">
        <f t="shared" ref="D18:N18" si="2">IF(D$41&gt;0,1,0)</f>
        <v>0</v>
      </c>
      <c r="E18" s="85">
        <f t="shared" si="2"/>
        <v>0</v>
      </c>
      <c r="F18" s="85">
        <f t="shared" si="2"/>
        <v>0</v>
      </c>
      <c r="G18" s="85">
        <f t="shared" si="2"/>
        <v>0</v>
      </c>
      <c r="H18" s="85">
        <f t="shared" si="2"/>
        <v>0</v>
      </c>
      <c r="I18" s="85">
        <f t="shared" si="2"/>
        <v>0</v>
      </c>
      <c r="J18" s="85">
        <f t="shared" si="2"/>
        <v>0</v>
      </c>
      <c r="K18" s="85">
        <f t="shared" si="2"/>
        <v>0</v>
      </c>
      <c r="L18" s="85">
        <f t="shared" si="2"/>
        <v>0</v>
      </c>
      <c r="M18" s="85">
        <f t="shared" si="2"/>
        <v>0</v>
      </c>
      <c r="N18" s="85">
        <f t="shared" si="2"/>
        <v>0</v>
      </c>
      <c r="O18" s="27">
        <f>SUM(C18:N18)</f>
        <v>0</v>
      </c>
    </row>
    <row r="19" spans="1:15" s="10" customFormat="1" ht="11.4" hidden="1" customHeight="1" x14ac:dyDescent="0.2">
      <c r="A19" s="10" t="s">
        <v>74</v>
      </c>
      <c r="B19" s="85"/>
      <c r="C19" s="85">
        <f t="shared" ref="C19:N19" si="3">IF(C$47&gt;0,1,0)</f>
        <v>0</v>
      </c>
      <c r="D19" s="85">
        <f t="shared" si="3"/>
        <v>0</v>
      </c>
      <c r="E19" s="85">
        <f t="shared" si="3"/>
        <v>0</v>
      </c>
      <c r="F19" s="85">
        <f t="shared" si="3"/>
        <v>0</v>
      </c>
      <c r="G19" s="85">
        <f t="shared" si="3"/>
        <v>0</v>
      </c>
      <c r="H19" s="85">
        <f t="shared" si="3"/>
        <v>0</v>
      </c>
      <c r="I19" s="85">
        <f t="shared" si="3"/>
        <v>0</v>
      </c>
      <c r="J19" s="85">
        <f t="shared" si="3"/>
        <v>0</v>
      </c>
      <c r="K19" s="85">
        <f t="shared" si="3"/>
        <v>0</v>
      </c>
      <c r="L19" s="85">
        <f t="shared" si="3"/>
        <v>0</v>
      </c>
      <c r="M19" s="85">
        <f t="shared" si="3"/>
        <v>0</v>
      </c>
      <c r="N19" s="85">
        <f t="shared" si="3"/>
        <v>0</v>
      </c>
      <c r="O19" s="27">
        <f>SUM(C19:N19)</f>
        <v>0</v>
      </c>
    </row>
    <row r="20" spans="1:15" s="10" customFormat="1" ht="11.4" hidden="1" customHeight="1" x14ac:dyDescent="0.2">
      <c r="A20" s="10" t="s">
        <v>145</v>
      </c>
      <c r="B20" s="85"/>
      <c r="C20" s="85">
        <f>IF(C$16&gt;=IF($C$8="W",'Total Firma'!$G$7,'Total Firma'!$G$8),1,0)</f>
        <v>1</v>
      </c>
      <c r="D20" s="85">
        <f>IF(D$16&gt;=IF($C$8="W",'Total Firma'!$G$7,'Total Firma'!$G$8),1,0)</f>
        <v>1</v>
      </c>
      <c r="E20" s="85">
        <f>IF(E$16&gt;=IF($C$8="W",'Total Firma'!$G$7,'Total Firma'!$G$8),1,0)</f>
        <v>1</v>
      </c>
      <c r="F20" s="85">
        <f>IF(F$16&gt;=IF($C$8="W",'Total Firma'!$G$7,'Total Firma'!$G$8),1,0)</f>
        <v>1</v>
      </c>
      <c r="G20" s="85">
        <f>IF(G$16&gt;=IF($C$8="W",'Total Firma'!$G$7,'Total Firma'!$G$8),1,0)</f>
        <v>1</v>
      </c>
      <c r="H20" s="85">
        <f>IF(H$16&gt;=IF($C$8="W",'Total Firma'!$G$7,'Total Firma'!$G$8),1,0)</f>
        <v>1</v>
      </c>
      <c r="I20" s="85">
        <f>IF(I$16&gt;=IF($C$8="W",'Total Firma'!$G$7,'Total Firma'!$G$8),1,0)</f>
        <v>1</v>
      </c>
      <c r="J20" s="85">
        <f>IF(J$16&gt;=IF($C$8="W",'Total Firma'!$G$7,'Total Firma'!$G$8),1,0)</f>
        <v>1</v>
      </c>
      <c r="K20" s="85">
        <f>IF(K$16&gt;=IF($C$8="W",'Total Firma'!$G$7,'Total Firma'!$G$8),1,0)</f>
        <v>1</v>
      </c>
      <c r="L20" s="85">
        <f>IF(L$16&gt;=IF($C$8="W",'Total Firma'!$G$7,'Total Firma'!$G$8),1,0)</f>
        <v>1</v>
      </c>
      <c r="M20" s="85">
        <f>IF(M$16&gt;=IF($C$8="W",'Total Firma'!$G$7,'Total Firma'!$G$8),1,0)</f>
        <v>1</v>
      </c>
      <c r="N20" s="85">
        <f>IF(N$16&gt;=IF($C$8="W",'Total Firma'!$G$7,'Total Firma'!$G$8),1,0)</f>
        <v>1</v>
      </c>
      <c r="O20" s="27">
        <f>SUM(C20:N20)</f>
        <v>12</v>
      </c>
    </row>
    <row r="21" spans="1:15" s="10" customFormat="1" ht="6" hidden="1" customHeight="1" x14ac:dyDescent="0.2">
      <c r="C21" s="8"/>
      <c r="D21" s="8"/>
      <c r="E21" s="8"/>
      <c r="F21" s="8"/>
      <c r="G21" s="8"/>
      <c r="H21" s="8"/>
      <c r="I21" s="8"/>
      <c r="J21" s="8"/>
      <c r="K21" s="8"/>
      <c r="L21" s="8"/>
      <c r="M21" s="8"/>
      <c r="N21" s="8"/>
      <c r="O21" s="22"/>
    </row>
    <row r="22" spans="1:15" s="10" customFormat="1" ht="11.4" customHeight="1" x14ac:dyDescent="0.2">
      <c r="A22" s="10" t="s">
        <v>37</v>
      </c>
      <c r="B22" s="26"/>
      <c r="C22" s="30">
        <v>0</v>
      </c>
      <c r="D22" s="30">
        <v>0</v>
      </c>
      <c r="E22" s="30">
        <v>0</v>
      </c>
      <c r="F22" s="30">
        <v>0</v>
      </c>
      <c r="G22" s="30">
        <v>0</v>
      </c>
      <c r="H22" s="30">
        <v>0</v>
      </c>
      <c r="I22" s="30">
        <v>0</v>
      </c>
      <c r="J22" s="30">
        <v>0</v>
      </c>
      <c r="K22" s="30">
        <v>0</v>
      </c>
      <c r="L22" s="30">
        <v>0</v>
      </c>
      <c r="M22" s="30">
        <v>0</v>
      </c>
      <c r="N22" s="30">
        <v>0</v>
      </c>
      <c r="O22" s="25">
        <f>SUM(C22:N22)</f>
        <v>0</v>
      </c>
    </row>
    <row r="23" spans="1:15" s="10" customFormat="1" ht="11.4" hidden="1" customHeight="1" x14ac:dyDescent="0.2">
      <c r="A23" s="57"/>
      <c r="B23" s="58"/>
      <c r="C23" s="30">
        <v>0</v>
      </c>
      <c r="D23" s="30">
        <v>0</v>
      </c>
      <c r="E23" s="30">
        <v>0</v>
      </c>
      <c r="F23" s="30">
        <v>0</v>
      </c>
      <c r="G23" s="30">
        <v>0</v>
      </c>
      <c r="H23" s="30">
        <v>0</v>
      </c>
      <c r="I23" s="30">
        <v>0</v>
      </c>
      <c r="J23" s="30">
        <v>0</v>
      </c>
      <c r="K23" s="30">
        <v>0</v>
      </c>
      <c r="L23" s="30">
        <v>0</v>
      </c>
      <c r="M23" s="30">
        <v>0</v>
      </c>
      <c r="N23" s="30">
        <v>0</v>
      </c>
      <c r="O23" s="59"/>
    </row>
    <row r="24" spans="1:15" s="10" customFormat="1" ht="11.4" customHeight="1" x14ac:dyDescent="0.2">
      <c r="A24" s="10" t="s">
        <v>36</v>
      </c>
      <c r="B24" s="26"/>
      <c r="C24" s="30">
        <v>0</v>
      </c>
      <c r="D24" s="30">
        <v>0</v>
      </c>
      <c r="E24" s="30">
        <v>0</v>
      </c>
      <c r="F24" s="30">
        <v>0</v>
      </c>
      <c r="G24" s="30">
        <v>0</v>
      </c>
      <c r="H24" s="30">
        <v>0</v>
      </c>
      <c r="I24" s="30">
        <v>0</v>
      </c>
      <c r="J24" s="30">
        <v>0</v>
      </c>
      <c r="K24" s="30">
        <v>0</v>
      </c>
      <c r="L24" s="30">
        <v>0</v>
      </c>
      <c r="M24" s="30">
        <v>0</v>
      </c>
      <c r="N24" s="30">
        <v>0</v>
      </c>
      <c r="O24" s="25">
        <f>SUM(C24:N24)</f>
        <v>0</v>
      </c>
    </row>
    <row r="25" spans="1:15" s="10" customFormat="1" ht="11.4" hidden="1" customHeight="1" x14ac:dyDescent="0.2">
      <c r="A25" s="57"/>
      <c r="B25" s="59"/>
      <c r="C25" s="59"/>
      <c r="D25" s="59"/>
      <c r="E25" s="59"/>
      <c r="F25" s="59"/>
      <c r="G25" s="59"/>
      <c r="H25" s="59"/>
      <c r="I25" s="59"/>
      <c r="J25" s="59"/>
      <c r="K25" s="59"/>
      <c r="L25" s="59"/>
      <c r="M25" s="59"/>
      <c r="N25" s="59"/>
      <c r="O25" s="59"/>
    </row>
    <row r="26" spans="1:15" s="9" customFormat="1" ht="11.4" customHeight="1" x14ac:dyDescent="0.25">
      <c r="A26" s="9" t="s">
        <v>25</v>
      </c>
      <c r="B26" s="26"/>
      <c r="C26" s="28">
        <f t="shared" ref="C26:N26" si="4">ROUND(SUM(C22:C25)*2,1)/2</f>
        <v>0</v>
      </c>
      <c r="D26" s="28">
        <f t="shared" si="4"/>
        <v>0</v>
      </c>
      <c r="E26" s="28">
        <f t="shared" si="4"/>
        <v>0</v>
      </c>
      <c r="F26" s="28">
        <f t="shared" si="4"/>
        <v>0</v>
      </c>
      <c r="G26" s="28">
        <f t="shared" si="4"/>
        <v>0</v>
      </c>
      <c r="H26" s="28">
        <f t="shared" si="4"/>
        <v>0</v>
      </c>
      <c r="I26" s="28">
        <f t="shared" si="4"/>
        <v>0</v>
      </c>
      <c r="J26" s="28">
        <f t="shared" si="4"/>
        <v>0</v>
      </c>
      <c r="K26" s="28">
        <f t="shared" si="4"/>
        <v>0</v>
      </c>
      <c r="L26" s="28">
        <f t="shared" si="4"/>
        <v>0</v>
      </c>
      <c r="M26" s="28">
        <f t="shared" si="4"/>
        <v>0</v>
      </c>
      <c r="N26" s="28">
        <f t="shared" si="4"/>
        <v>0</v>
      </c>
      <c r="O26" s="28">
        <f>SUM(C26:N26)</f>
        <v>0</v>
      </c>
    </row>
    <row r="27" spans="1:15" s="10" customFormat="1" ht="6" customHeight="1" x14ac:dyDescent="0.2">
      <c r="B27" s="26"/>
      <c r="C27" s="27"/>
      <c r="D27" s="27"/>
      <c r="E27" s="27"/>
      <c r="F27" s="27"/>
      <c r="G27" s="27"/>
      <c r="H27" s="27"/>
      <c r="I27" s="27"/>
      <c r="J27" s="27"/>
      <c r="K27" s="27"/>
      <c r="L27" s="27"/>
      <c r="M27" s="27"/>
      <c r="N27" s="27"/>
      <c r="O27" s="25"/>
    </row>
    <row r="28" spans="1:15" s="10" customFormat="1" ht="11.4" customHeight="1" x14ac:dyDescent="0.2">
      <c r="A28" s="10" t="s">
        <v>73</v>
      </c>
      <c r="B28" s="26"/>
      <c r="C28" s="30">
        <v>0</v>
      </c>
      <c r="D28" s="30">
        <v>0</v>
      </c>
      <c r="E28" s="30">
        <v>0</v>
      </c>
      <c r="F28" s="30">
        <v>0</v>
      </c>
      <c r="G28" s="30">
        <v>0</v>
      </c>
      <c r="H28" s="30">
        <v>0</v>
      </c>
      <c r="I28" s="30">
        <v>0</v>
      </c>
      <c r="J28" s="30">
        <v>0</v>
      </c>
      <c r="K28" s="30">
        <v>0</v>
      </c>
      <c r="L28" s="30">
        <v>0</v>
      </c>
      <c r="M28" s="30">
        <v>0</v>
      </c>
      <c r="N28" s="30">
        <v>0</v>
      </c>
      <c r="O28" s="25">
        <f>SUM(C28:N28)</f>
        <v>0</v>
      </c>
    </row>
    <row r="29" spans="1:15" s="9" customFormat="1" ht="11.4" customHeight="1" x14ac:dyDescent="0.25">
      <c r="A29" s="9" t="s">
        <v>28</v>
      </c>
      <c r="B29" s="26"/>
      <c r="C29" s="28">
        <f t="shared" ref="C29:N29" si="5">SUM(C26:C28)</f>
        <v>0</v>
      </c>
      <c r="D29" s="28">
        <f t="shared" si="5"/>
        <v>0</v>
      </c>
      <c r="E29" s="28">
        <f t="shared" si="5"/>
        <v>0</v>
      </c>
      <c r="F29" s="28">
        <f t="shared" si="5"/>
        <v>0</v>
      </c>
      <c r="G29" s="28">
        <f t="shared" si="5"/>
        <v>0</v>
      </c>
      <c r="H29" s="28">
        <f t="shared" si="5"/>
        <v>0</v>
      </c>
      <c r="I29" s="28">
        <f t="shared" si="5"/>
        <v>0</v>
      </c>
      <c r="J29" s="28">
        <f t="shared" si="5"/>
        <v>0</v>
      </c>
      <c r="K29" s="28">
        <f t="shared" si="5"/>
        <v>0</v>
      </c>
      <c r="L29" s="28">
        <f t="shared" si="5"/>
        <v>0</v>
      </c>
      <c r="M29" s="28">
        <f t="shared" si="5"/>
        <v>0</v>
      </c>
      <c r="N29" s="28">
        <f t="shared" si="5"/>
        <v>0</v>
      </c>
      <c r="O29" s="28">
        <f>SUM(C29:N29)</f>
        <v>0</v>
      </c>
    </row>
    <row r="30" spans="1:15" s="10" customFormat="1" ht="6" customHeight="1" x14ac:dyDescent="0.2">
      <c r="B30" s="26"/>
      <c r="C30" s="27"/>
      <c r="D30" s="27"/>
      <c r="E30" s="27"/>
      <c r="F30" s="27"/>
      <c r="G30" s="27"/>
      <c r="H30" s="27"/>
      <c r="I30" s="27"/>
      <c r="J30" s="27"/>
      <c r="K30" s="27"/>
      <c r="L30" s="27"/>
      <c r="M30" s="27"/>
      <c r="N30" s="27"/>
      <c r="O30" s="25"/>
    </row>
    <row r="31" spans="1:15" s="10" customFormat="1" ht="11.4" hidden="1" customHeight="1" x14ac:dyDescent="0.2">
      <c r="A31" s="10" t="s">
        <v>68</v>
      </c>
      <c r="B31" s="26"/>
      <c r="C31" s="25">
        <f t="shared" ref="C31:N31" si="6">IF($B$16&lt;17,C$29,0)</f>
        <v>0</v>
      </c>
      <c r="D31" s="25">
        <f t="shared" si="6"/>
        <v>0</v>
      </c>
      <c r="E31" s="25">
        <f t="shared" si="6"/>
        <v>0</v>
      </c>
      <c r="F31" s="25">
        <f t="shared" si="6"/>
        <v>0</v>
      </c>
      <c r="G31" s="25">
        <f t="shared" si="6"/>
        <v>0</v>
      </c>
      <c r="H31" s="25">
        <f t="shared" si="6"/>
        <v>0</v>
      </c>
      <c r="I31" s="25">
        <f t="shared" si="6"/>
        <v>0</v>
      </c>
      <c r="J31" s="25">
        <f t="shared" si="6"/>
        <v>0</v>
      </c>
      <c r="K31" s="25">
        <f t="shared" si="6"/>
        <v>0</v>
      </c>
      <c r="L31" s="25">
        <f t="shared" si="6"/>
        <v>0</v>
      </c>
      <c r="M31" s="25">
        <f t="shared" si="6"/>
        <v>0</v>
      </c>
      <c r="N31" s="25">
        <f t="shared" si="6"/>
        <v>0</v>
      </c>
      <c r="O31" s="25">
        <f>SUM(C32:N32)</f>
        <v>0</v>
      </c>
    </row>
    <row r="32" spans="1:15" s="10" customFormat="1" ht="11.4" hidden="1" customHeight="1" x14ac:dyDescent="0.2">
      <c r="A32" s="10" t="s">
        <v>70</v>
      </c>
      <c r="B32" s="26"/>
      <c r="C32" s="25">
        <f>IF(C$16&gt;=IF($C$8="W",'Total Firma'!$G$7,'Total Firma'!$G$8),C$29,0)</f>
        <v>0</v>
      </c>
      <c r="D32" s="25">
        <f>IF(D$16&gt;=IF($C$8="W",'Total Firma'!$G$7,'Total Firma'!$G$8),D$29,0)</f>
        <v>0</v>
      </c>
      <c r="E32" s="25">
        <f>IF(E$16&gt;=IF($C$8="W",'Total Firma'!$G$7,'Total Firma'!$G$8),E$29,0)</f>
        <v>0</v>
      </c>
      <c r="F32" s="25">
        <f>IF(F$16&gt;=IF($C$8="W",'Total Firma'!$G$7,'Total Firma'!$G$8),F$29,0)</f>
        <v>0</v>
      </c>
      <c r="G32" s="25">
        <f>IF(G$16&gt;=IF($C$8="W",'Total Firma'!$G$7,'Total Firma'!$G$8),G$29,0)</f>
        <v>0</v>
      </c>
      <c r="H32" s="25">
        <f>IF(H$16&gt;=IF($C$8="W",'Total Firma'!$G$7,'Total Firma'!$G$8),H$29,0)</f>
        <v>0</v>
      </c>
      <c r="I32" s="25">
        <f>IF(I$16&gt;=IF($C$8="W",'Total Firma'!$G$7,'Total Firma'!$G$8),I$29,0)</f>
        <v>0</v>
      </c>
      <c r="J32" s="25">
        <f>IF(J$16&gt;=IF($C$8="W",'Total Firma'!$G$7,'Total Firma'!$G$8),J$29,0)</f>
        <v>0</v>
      </c>
      <c r="K32" s="25">
        <f>IF(K$16&gt;=IF($C$8="W",'Total Firma'!$G$7,'Total Firma'!$G$8),K$29,0)</f>
        <v>0</v>
      </c>
      <c r="L32" s="25">
        <f>IF(L$16&gt;=IF($C$8="W",'Total Firma'!$G$7,'Total Firma'!$G$8),L$29,0)</f>
        <v>0</v>
      </c>
      <c r="M32" s="25">
        <f>IF(M$16&gt;=IF($C$8="W",'Total Firma'!$G$7,'Total Firma'!$G$8),M$29,0)</f>
        <v>0</v>
      </c>
      <c r="N32" s="25">
        <f>IF(N$16&gt;=IF($C$8="W",'Total Firma'!$G$7,'Total Firma'!$G$8),N$29,0)</f>
        <v>0</v>
      </c>
      <c r="O32" s="25">
        <f>SUM(C32:N32)</f>
        <v>0</v>
      </c>
    </row>
    <row r="33" spans="1:15" s="10" customFormat="1" ht="11.4" hidden="1" customHeight="1" x14ac:dyDescent="0.2">
      <c r="A33" s="10" t="s">
        <v>116</v>
      </c>
      <c r="B33" s="26"/>
      <c r="C33" s="25">
        <f>IF(C$16&gt;=IF($C$8="W",'Total Firma'!$N$7,'Total Firma'!$N$8),C$47,0)</f>
        <v>0</v>
      </c>
      <c r="D33" s="25">
        <f>IF(D$16&gt;=IF($C$8="W",'Total Firma'!$N$7,'Total Firma'!$N$8),D$47,0)</f>
        <v>0</v>
      </c>
      <c r="E33" s="25">
        <f>IF(E$16&gt;=IF($C$8="W",'Total Firma'!$N$7,'Total Firma'!$N$8),E$47,0)</f>
        <v>0</v>
      </c>
      <c r="F33" s="25">
        <f>IF(F$16&gt;=IF($C$8="W",'Total Firma'!$N$7,'Total Firma'!$N$8),F$47,0)</f>
        <v>0</v>
      </c>
      <c r="G33" s="25">
        <f>IF(G$16&gt;=IF($C$8="W",'Total Firma'!$N$7,'Total Firma'!$N$8),G$47,0)</f>
        <v>0</v>
      </c>
      <c r="H33" s="25">
        <f>IF(H$16&gt;=IF($C$8="W",'Total Firma'!$N$7,'Total Firma'!$N$8),H$47,0)</f>
        <v>0</v>
      </c>
      <c r="I33" s="25">
        <f>IF(I$16&gt;=IF($C$8="W",'Total Firma'!$N$7,'Total Firma'!$N$8),I$47,0)</f>
        <v>0</v>
      </c>
      <c r="J33" s="25">
        <f>IF(J$16&gt;=IF($C$8="W",'Total Firma'!$N$7,'Total Firma'!$N$8),J$47,0)</f>
        <v>0</v>
      </c>
      <c r="K33" s="25">
        <f>IF(K$16&gt;=IF($C$8="W",'Total Firma'!$N$7,'Total Firma'!$N$8),K$47,0)</f>
        <v>0</v>
      </c>
      <c r="L33" s="25">
        <f>IF(L$16&gt;=IF($C$8="W",'Total Firma'!$N$7,'Total Firma'!$N$8),L$47,0)</f>
        <v>0</v>
      </c>
      <c r="M33" s="25">
        <f>IF(M$16&gt;=IF($C$8="W",'Total Firma'!$N$7,'Total Firma'!$N$8),M$47,0)</f>
        <v>0</v>
      </c>
      <c r="N33" s="25">
        <f>IF(N$16&gt;=IF($C$8="W",'Total Firma'!$N$7,'Total Firma'!$N$8),N$47,0)</f>
        <v>0</v>
      </c>
      <c r="O33" s="25">
        <f>SUM(C33:N33)</f>
        <v>0</v>
      </c>
    </row>
    <row r="34" spans="1:15" s="10" customFormat="1" ht="5.25" hidden="1" customHeight="1" x14ac:dyDescent="0.2">
      <c r="B34" s="26"/>
      <c r="C34" s="27"/>
      <c r="D34" s="27"/>
      <c r="E34" s="27"/>
      <c r="F34" s="27"/>
      <c r="G34" s="27"/>
      <c r="H34" s="27"/>
      <c r="I34" s="27"/>
      <c r="J34" s="27"/>
      <c r="K34" s="27"/>
      <c r="L34" s="27"/>
      <c r="M34" s="27"/>
      <c r="N34" s="27"/>
      <c r="O34" s="25"/>
    </row>
    <row r="35" spans="1:15" s="10" customFormat="1" ht="11.4" hidden="1" customHeight="1" x14ac:dyDescent="0.2">
      <c r="A35" s="10" t="s">
        <v>148</v>
      </c>
      <c r="B35" s="26"/>
      <c r="C35" s="25">
        <f>IF(C20&gt;0,'Total Firma'!$F7+B37,0+B37)</f>
        <v>1400</v>
      </c>
      <c r="D35" s="25">
        <f>IF(D20&gt;0,'Total Firma'!$F7+C37,0+C37)</f>
        <v>2800</v>
      </c>
      <c r="E35" s="25">
        <f>IF(E20&gt;0,'Total Firma'!$F7+D37,0+D37)</f>
        <v>4200</v>
      </c>
      <c r="F35" s="25">
        <f>IF(F20&gt;0,'Total Firma'!$F7+E37,0+E37)</f>
        <v>5600</v>
      </c>
      <c r="G35" s="25">
        <f>IF(G20&gt;0,'Total Firma'!$F7+F37,0+F37)</f>
        <v>7000</v>
      </c>
      <c r="H35" s="25">
        <f>IF(H20&gt;0,'Total Firma'!$F7+G37,0+G37)</f>
        <v>8400</v>
      </c>
      <c r="I35" s="25">
        <f>IF(I20&gt;0,'Total Firma'!$F7+H37,0+H37)</f>
        <v>9800</v>
      </c>
      <c r="J35" s="25">
        <f>IF(J20&gt;0,'Total Firma'!$F7+I37,0+I37)</f>
        <v>11200</v>
      </c>
      <c r="K35" s="25">
        <f>IF(K20&gt;0,'Total Firma'!$F7+J37,0+J37)</f>
        <v>12600</v>
      </c>
      <c r="L35" s="25">
        <f>IF(L20&gt;0,'Total Firma'!$F7+K37,0+K37)</f>
        <v>14000</v>
      </c>
      <c r="M35" s="25">
        <f>IF(M20&gt;0,'Total Firma'!$F7+L37,0+L37)</f>
        <v>15400</v>
      </c>
      <c r="N35" s="25">
        <f>IF(N20&gt;0,'Total Firma'!$F7+M37,0+M37)</f>
        <v>16800</v>
      </c>
      <c r="O35" s="25">
        <f>SUM(C35:N35)</f>
        <v>109200</v>
      </c>
    </row>
    <row r="36" spans="1:15" s="10" customFormat="1" ht="11.4" hidden="1" customHeight="1" x14ac:dyDescent="0.2">
      <c r="A36" s="10" t="s">
        <v>147</v>
      </c>
      <c r="B36" s="26"/>
      <c r="C36" s="25">
        <f>IF(C32&gt;C35,C35*-1,C32*-1)</f>
        <v>0</v>
      </c>
      <c r="D36" s="25">
        <f t="shared" ref="D36:N36" si="7">IF(D32&gt;D35,D35*-1,D32*-1)</f>
        <v>0</v>
      </c>
      <c r="E36" s="25">
        <f t="shared" si="7"/>
        <v>0</v>
      </c>
      <c r="F36" s="25">
        <f t="shared" si="7"/>
        <v>0</v>
      </c>
      <c r="G36" s="25">
        <f t="shared" si="7"/>
        <v>0</v>
      </c>
      <c r="H36" s="25">
        <f t="shared" si="7"/>
        <v>0</v>
      </c>
      <c r="I36" s="25">
        <f t="shared" si="7"/>
        <v>0</v>
      </c>
      <c r="J36" s="25">
        <f t="shared" si="7"/>
        <v>0</v>
      </c>
      <c r="K36" s="25">
        <f t="shared" si="7"/>
        <v>0</v>
      </c>
      <c r="L36" s="25">
        <f t="shared" si="7"/>
        <v>0</v>
      </c>
      <c r="M36" s="25">
        <f t="shared" si="7"/>
        <v>0</v>
      </c>
      <c r="N36" s="25">
        <f t="shared" si="7"/>
        <v>0</v>
      </c>
      <c r="O36" s="25">
        <f>SUM(C36:N36)</f>
        <v>0</v>
      </c>
    </row>
    <row r="37" spans="1:15" s="10" customFormat="1" ht="11.4" hidden="1" customHeight="1" x14ac:dyDescent="0.2">
      <c r="A37" s="10" t="s">
        <v>146</v>
      </c>
      <c r="B37" s="26"/>
      <c r="C37" s="25">
        <f t="shared" ref="C37:G37" si="8">SUM(C35:C36)</f>
        <v>1400</v>
      </c>
      <c r="D37" s="25">
        <f t="shared" si="8"/>
        <v>2800</v>
      </c>
      <c r="E37" s="25">
        <f t="shared" si="8"/>
        <v>4200</v>
      </c>
      <c r="F37" s="25">
        <f t="shared" si="8"/>
        <v>5600</v>
      </c>
      <c r="G37" s="25">
        <f t="shared" si="8"/>
        <v>7000</v>
      </c>
      <c r="H37" s="25">
        <f>SUM(H35:H36)</f>
        <v>8400</v>
      </c>
      <c r="I37" s="25">
        <f t="shared" ref="I37:M37" si="9">SUM(I35:I36)</f>
        <v>9800</v>
      </c>
      <c r="J37" s="25">
        <f t="shared" si="9"/>
        <v>11200</v>
      </c>
      <c r="K37" s="25">
        <f t="shared" si="9"/>
        <v>12600</v>
      </c>
      <c r="L37" s="25">
        <f t="shared" si="9"/>
        <v>14000</v>
      </c>
      <c r="M37" s="25">
        <f t="shared" si="9"/>
        <v>15400</v>
      </c>
      <c r="N37" s="25">
        <f>SUM(N35:N36)</f>
        <v>16800</v>
      </c>
      <c r="O37" s="25">
        <f>SUM(C37:N37)</f>
        <v>109200</v>
      </c>
    </row>
    <row r="38" spans="1:15" s="10" customFormat="1" ht="5.25" hidden="1" customHeight="1" x14ac:dyDescent="0.2">
      <c r="B38" s="26"/>
      <c r="C38" s="27"/>
      <c r="D38" s="27"/>
      <c r="E38" s="27"/>
      <c r="F38" s="27"/>
      <c r="G38" s="27"/>
      <c r="H38" s="27"/>
      <c r="I38" s="27"/>
      <c r="J38" s="27"/>
      <c r="K38" s="27"/>
      <c r="L38" s="27"/>
      <c r="M38" s="27"/>
      <c r="N38" s="27"/>
      <c r="O38" s="25"/>
    </row>
    <row r="39" spans="1:15" s="10" customFormat="1" ht="11.4" hidden="1" customHeight="1" x14ac:dyDescent="0.2">
      <c r="A39" s="10" t="s">
        <v>63</v>
      </c>
      <c r="B39" s="26"/>
      <c r="C39" s="25">
        <f>IF(SUM(C29-C31+C36)&gt;0,SUM(C29-C31+C36),0)</f>
        <v>0</v>
      </c>
      <c r="D39" s="25">
        <f t="shared" ref="D39:N39" si="10">IF(SUM(D29-D31+D36)&gt;0,SUM(D29-D31+D36),0)</f>
        <v>0</v>
      </c>
      <c r="E39" s="25">
        <f t="shared" si="10"/>
        <v>0</v>
      </c>
      <c r="F39" s="25">
        <f t="shared" si="10"/>
        <v>0</v>
      </c>
      <c r="G39" s="25">
        <f t="shared" si="10"/>
        <v>0</v>
      </c>
      <c r="H39" s="25">
        <f t="shared" si="10"/>
        <v>0</v>
      </c>
      <c r="I39" s="25">
        <f t="shared" si="10"/>
        <v>0</v>
      </c>
      <c r="J39" s="25">
        <f>IF(SUM(J29-J31+J36)&gt;0,SUM(J29-J31+J36),0)</f>
        <v>0</v>
      </c>
      <c r="K39" s="25">
        <f t="shared" si="10"/>
        <v>0</v>
      </c>
      <c r="L39" s="25">
        <f t="shared" si="10"/>
        <v>0</v>
      </c>
      <c r="M39" s="25">
        <f t="shared" si="10"/>
        <v>0</v>
      </c>
      <c r="N39" s="25">
        <f t="shared" si="10"/>
        <v>0</v>
      </c>
      <c r="O39" s="25">
        <f>SUM(C39:N39)</f>
        <v>0</v>
      </c>
    </row>
    <row r="40" spans="1:15" s="10" customFormat="1" ht="5.25" hidden="1" customHeight="1" x14ac:dyDescent="0.2">
      <c r="B40" s="26"/>
      <c r="C40" s="27"/>
      <c r="D40" s="27"/>
      <c r="E40" s="27"/>
      <c r="F40" s="27"/>
      <c r="G40" s="27"/>
      <c r="H40" s="27"/>
      <c r="I40" s="27"/>
      <c r="J40" s="27"/>
      <c r="K40" s="27"/>
      <c r="L40" s="27"/>
      <c r="M40" s="27"/>
      <c r="N40" s="27"/>
      <c r="O40" s="25"/>
    </row>
    <row r="41" spans="1:15" s="10" customFormat="1" ht="11.4" hidden="1" customHeight="1" x14ac:dyDescent="0.2">
      <c r="A41" s="10" t="s">
        <v>82</v>
      </c>
      <c r="B41" s="26"/>
      <c r="C41" s="25">
        <f t="shared" ref="C41:N41" si="11">C29-C31-C32</f>
        <v>0</v>
      </c>
      <c r="D41" s="25">
        <f t="shared" si="11"/>
        <v>0</v>
      </c>
      <c r="E41" s="25">
        <f t="shared" si="11"/>
        <v>0</v>
      </c>
      <c r="F41" s="25">
        <f t="shared" si="11"/>
        <v>0</v>
      </c>
      <c r="G41" s="25">
        <f t="shared" si="11"/>
        <v>0</v>
      </c>
      <c r="H41" s="25">
        <f t="shared" si="11"/>
        <v>0</v>
      </c>
      <c r="I41" s="25">
        <f t="shared" si="11"/>
        <v>0</v>
      </c>
      <c r="J41" s="25">
        <f t="shared" si="11"/>
        <v>0</v>
      </c>
      <c r="K41" s="25">
        <f t="shared" si="11"/>
        <v>0</v>
      </c>
      <c r="L41" s="25">
        <f t="shared" si="11"/>
        <v>0</v>
      </c>
      <c r="M41" s="25">
        <f t="shared" si="11"/>
        <v>0</v>
      </c>
      <c r="N41" s="25">
        <f t="shared" si="11"/>
        <v>0</v>
      </c>
      <c r="O41" s="25">
        <f>SUM(C41:N41)</f>
        <v>0</v>
      </c>
    </row>
    <row r="42" spans="1:15" s="10" customFormat="1" ht="11.4" hidden="1" customHeight="1" x14ac:dyDescent="0.2">
      <c r="A42" s="10" t="s">
        <v>110</v>
      </c>
      <c r="B42" s="26"/>
      <c r="C42" s="25">
        <f>IF(C41&lt;='Total Firma'!$J$7,C41,'Total Firma'!$J$7)</f>
        <v>0</v>
      </c>
      <c r="D42" s="25">
        <f>IF(D41&lt;='Total Firma'!$J$7,D41,'Total Firma'!$J$7)</f>
        <v>0</v>
      </c>
      <c r="E42" s="25">
        <f>IF(E41&lt;='Total Firma'!$J$7,E41,'Total Firma'!$J$7)</f>
        <v>0</v>
      </c>
      <c r="F42" s="25">
        <f>IF(F41&lt;='Total Firma'!$J$7,F41,'Total Firma'!$J$7)</f>
        <v>0</v>
      </c>
      <c r="G42" s="25">
        <f>IF(G41&lt;='Total Firma'!$J$7,G41,'Total Firma'!$J$7)</f>
        <v>0</v>
      </c>
      <c r="H42" s="25">
        <f>IF(H41&lt;='Total Firma'!$J$7,H41,'Total Firma'!$J$7)</f>
        <v>0</v>
      </c>
      <c r="I42" s="25">
        <f>IF(I41&lt;='Total Firma'!$J$7,I41,'Total Firma'!$J$7)</f>
        <v>0</v>
      </c>
      <c r="J42" s="25">
        <f>IF(J41&lt;='Total Firma'!$J$7,J41,'Total Firma'!$J$7)</f>
        <v>0</v>
      </c>
      <c r="K42" s="25">
        <f>IF(K41&lt;='Total Firma'!$J$7,K41,'Total Firma'!$J$7)</f>
        <v>0</v>
      </c>
      <c r="L42" s="25">
        <f>IF(L41&lt;='Total Firma'!$J$7,L41,'Total Firma'!$J$7)</f>
        <v>0</v>
      </c>
      <c r="M42" s="25">
        <f>IF(M41&lt;='Total Firma'!$J$7,M41,'Total Firma'!$J$7)</f>
        <v>0</v>
      </c>
      <c r="N42" s="25">
        <f>IF(N41&lt;='Total Firma'!$J$7,N41,'Total Firma'!$J$7)</f>
        <v>0</v>
      </c>
      <c r="O42" s="25">
        <f>SUM(C42:N42)</f>
        <v>0</v>
      </c>
    </row>
    <row r="43" spans="1:15" s="10" customFormat="1" ht="11.4" hidden="1" customHeight="1" x14ac:dyDescent="0.2">
      <c r="A43" s="10" t="s">
        <v>111</v>
      </c>
      <c r="B43" s="26"/>
      <c r="C43" s="25">
        <f t="shared" ref="C43:N43" si="12">C41-C42</f>
        <v>0</v>
      </c>
      <c r="D43" s="25">
        <f t="shared" si="12"/>
        <v>0</v>
      </c>
      <c r="E43" s="25">
        <f t="shared" si="12"/>
        <v>0</v>
      </c>
      <c r="F43" s="25">
        <f t="shared" si="12"/>
        <v>0</v>
      </c>
      <c r="G43" s="25">
        <f t="shared" si="12"/>
        <v>0</v>
      </c>
      <c r="H43" s="25">
        <f t="shared" si="12"/>
        <v>0</v>
      </c>
      <c r="I43" s="25">
        <f t="shared" si="12"/>
        <v>0</v>
      </c>
      <c r="J43" s="25">
        <f t="shared" si="12"/>
        <v>0</v>
      </c>
      <c r="K43" s="25">
        <f t="shared" si="12"/>
        <v>0</v>
      </c>
      <c r="L43" s="25">
        <f t="shared" si="12"/>
        <v>0</v>
      </c>
      <c r="M43" s="25">
        <f t="shared" si="12"/>
        <v>0</v>
      </c>
      <c r="N43" s="25">
        <f t="shared" si="12"/>
        <v>0</v>
      </c>
      <c r="O43" s="25">
        <f>SUM(C43:N43)</f>
        <v>0</v>
      </c>
    </row>
    <row r="44" spans="1:15" s="10" customFormat="1" ht="11.4" hidden="1" customHeight="1" x14ac:dyDescent="0.2">
      <c r="A44" s="10" t="s">
        <v>112</v>
      </c>
      <c r="B44" s="26"/>
      <c r="C44" s="25">
        <f>IF('Total Firma'!$J$7*$O$18&gt;=$O$42,C41,IF(C$18&gt;0,'Total Firma'!$J$7,0))</f>
        <v>0</v>
      </c>
      <c r="D44" s="25">
        <f>IF('Total Firma'!$J$7*$O$18&gt;=$O$42,D41,IF(D$18&gt;0,'Total Firma'!$J$7,0))</f>
        <v>0</v>
      </c>
      <c r="E44" s="25">
        <f>IF('Total Firma'!$J$7*$O$18&gt;=$O$42,E41,IF(E$18&gt;0,'Total Firma'!$J$7,0))</f>
        <v>0</v>
      </c>
      <c r="F44" s="25">
        <f>IF('Total Firma'!$J$7*$O$18&gt;=$O$42,F41,IF(F$18&gt;0,'Total Firma'!$J$7,0))</f>
        <v>0</v>
      </c>
      <c r="G44" s="25">
        <f>IF('Total Firma'!$J$7*$O$18&gt;=$O$42,G41,IF(G$18&gt;0,'Total Firma'!$J$7,0))</f>
        <v>0</v>
      </c>
      <c r="H44" s="25">
        <f>IF('Total Firma'!$J$7*$O$18&gt;=$O$42,H41,IF(H$18&gt;0,'Total Firma'!$J$7,0))</f>
        <v>0</v>
      </c>
      <c r="I44" s="25">
        <f>IF('Total Firma'!$J$7*$O$18&gt;=$O$42,I41,IF(I$18&gt;0,'Total Firma'!$J$7,0))</f>
        <v>0</v>
      </c>
      <c r="J44" s="25">
        <f>IF('Total Firma'!$J$7*$O$18&gt;=$O$42,J41,IF(J$18&gt;0,'Total Firma'!$J$7,0))</f>
        <v>0</v>
      </c>
      <c r="K44" s="25">
        <f>IF('Total Firma'!$J$7*$O$18&gt;=$O$42,K41,IF(K$18&gt;0,'Total Firma'!$J$7,0))</f>
        <v>0</v>
      </c>
      <c r="L44" s="25">
        <f>IF('Total Firma'!$J$7*$O$18&gt;=$O$42,L41,IF(L$18&gt;0,'Total Firma'!$J$7,0))</f>
        <v>0</v>
      </c>
      <c r="M44" s="25">
        <f>IF('Total Firma'!$J$7*$O$18&gt;=$O$42,M41,IF(M$18&gt;0,'Total Firma'!$J$7,0))</f>
        <v>0</v>
      </c>
      <c r="N44" s="25">
        <f>IF('Total Firma'!$J$7*$O$18&gt;=$O$42,N41,IF(N$18&gt;0,'Total Firma'!$J$7,0))</f>
        <v>0</v>
      </c>
      <c r="O44" s="25">
        <f>SUM(C44:N44)</f>
        <v>0</v>
      </c>
    </row>
    <row r="45" spans="1:15" s="10" customFormat="1" ht="11.4" hidden="1" customHeight="1" x14ac:dyDescent="0.2">
      <c r="A45" s="10" t="s">
        <v>113</v>
      </c>
      <c r="B45" s="26"/>
      <c r="C45" s="25">
        <f t="shared" ref="C45:N45" si="13">IF(C$18&gt;0,SUM($O41-$O44)/$O$18,0)</f>
        <v>0</v>
      </c>
      <c r="D45" s="25">
        <f t="shared" si="13"/>
        <v>0</v>
      </c>
      <c r="E45" s="25">
        <f t="shared" si="13"/>
        <v>0</v>
      </c>
      <c r="F45" s="25">
        <f t="shared" si="13"/>
        <v>0</v>
      </c>
      <c r="G45" s="25">
        <f t="shared" si="13"/>
        <v>0</v>
      </c>
      <c r="H45" s="25">
        <f t="shared" si="13"/>
        <v>0</v>
      </c>
      <c r="I45" s="25">
        <f t="shared" si="13"/>
        <v>0</v>
      </c>
      <c r="J45" s="25">
        <f t="shared" si="13"/>
        <v>0</v>
      </c>
      <c r="K45" s="25">
        <f t="shared" si="13"/>
        <v>0</v>
      </c>
      <c r="L45" s="25">
        <f t="shared" si="13"/>
        <v>0</v>
      </c>
      <c r="M45" s="25">
        <f t="shared" si="13"/>
        <v>0</v>
      </c>
      <c r="N45" s="25">
        <f t="shared" si="13"/>
        <v>0</v>
      </c>
      <c r="O45" s="25">
        <f>SUM(C45:N45)</f>
        <v>0</v>
      </c>
    </row>
    <row r="46" spans="1:15" s="10" customFormat="1" ht="5.25" hidden="1" customHeight="1" x14ac:dyDescent="0.2">
      <c r="B46" s="26"/>
      <c r="C46" s="27"/>
      <c r="D46" s="27"/>
      <c r="E46" s="27"/>
      <c r="F46" s="27"/>
      <c r="G46" s="27"/>
      <c r="H46" s="27"/>
      <c r="I46" s="27"/>
      <c r="J46" s="27"/>
      <c r="K46" s="27"/>
      <c r="L46" s="27"/>
      <c r="M46" s="27"/>
      <c r="N46" s="27"/>
      <c r="O46" s="25"/>
    </row>
    <row r="47" spans="1:15" s="10" customFormat="1" ht="11.4" hidden="1" customHeight="1" x14ac:dyDescent="0.2">
      <c r="A47" s="10" t="s">
        <v>83</v>
      </c>
      <c r="B47" s="26"/>
      <c r="C47" s="25">
        <f t="shared" ref="C47:N47" si="14">C$29-C$28</f>
        <v>0</v>
      </c>
      <c r="D47" s="25">
        <f t="shared" si="14"/>
        <v>0</v>
      </c>
      <c r="E47" s="25">
        <f t="shared" si="14"/>
        <v>0</v>
      </c>
      <c r="F47" s="25">
        <f t="shared" si="14"/>
        <v>0</v>
      </c>
      <c r="G47" s="25">
        <f t="shared" si="14"/>
        <v>0</v>
      </c>
      <c r="H47" s="25">
        <f t="shared" si="14"/>
        <v>0</v>
      </c>
      <c r="I47" s="25">
        <f t="shared" si="14"/>
        <v>0</v>
      </c>
      <c r="J47" s="25">
        <f t="shared" si="14"/>
        <v>0</v>
      </c>
      <c r="K47" s="25">
        <f t="shared" si="14"/>
        <v>0</v>
      </c>
      <c r="L47" s="25">
        <f t="shared" si="14"/>
        <v>0</v>
      </c>
      <c r="M47" s="25">
        <f t="shared" si="14"/>
        <v>0</v>
      </c>
      <c r="N47" s="25">
        <f t="shared" si="14"/>
        <v>0</v>
      </c>
      <c r="O47" s="25">
        <f>SUM(C47:N47)</f>
        <v>0</v>
      </c>
    </row>
    <row r="48" spans="1:15" s="10" customFormat="1" ht="11.4" hidden="1" customHeight="1" x14ac:dyDescent="0.2">
      <c r="A48" s="10" t="s">
        <v>105</v>
      </c>
      <c r="B48" s="26"/>
      <c r="C48" s="25">
        <f>IF(C47&lt;='Total Firma'!$J$7,C47,'Total Firma'!$J$7)</f>
        <v>0</v>
      </c>
      <c r="D48" s="25">
        <f>IF(D47&lt;='Total Firma'!$J$7,D47,'Total Firma'!$J$7)</f>
        <v>0</v>
      </c>
      <c r="E48" s="25">
        <f>IF(E47&lt;='Total Firma'!$J$7,E47,'Total Firma'!$J$7)</f>
        <v>0</v>
      </c>
      <c r="F48" s="25">
        <f>IF(F47&lt;='Total Firma'!$J$7,F47,'Total Firma'!$J$7)</f>
        <v>0</v>
      </c>
      <c r="G48" s="25">
        <f>IF(G47&lt;='Total Firma'!$J$7,G47,'Total Firma'!$J$7)</f>
        <v>0</v>
      </c>
      <c r="H48" s="25">
        <f>IF(H47&lt;='Total Firma'!$J$7,H47,'Total Firma'!$J$7)</f>
        <v>0</v>
      </c>
      <c r="I48" s="25">
        <f>IF(I47&lt;='Total Firma'!$J$7,I47,'Total Firma'!$J$7)</f>
        <v>0</v>
      </c>
      <c r="J48" s="25">
        <f>IF(J47&lt;='Total Firma'!$J$7,J47,'Total Firma'!$J$7)</f>
        <v>0</v>
      </c>
      <c r="K48" s="25">
        <f>IF(K47&lt;='Total Firma'!$J$7,K47,'Total Firma'!$J$7)</f>
        <v>0</v>
      </c>
      <c r="L48" s="25">
        <f>IF(L47&lt;='Total Firma'!$J$7,L47,'Total Firma'!$J$7)</f>
        <v>0</v>
      </c>
      <c r="M48" s="25">
        <f>IF(M47&lt;='Total Firma'!$J$7,M47,'Total Firma'!$J$7)</f>
        <v>0</v>
      </c>
      <c r="N48" s="25">
        <f>IF(N47&lt;='Total Firma'!$J$7,N47,'Total Firma'!$J$7)</f>
        <v>0</v>
      </c>
      <c r="O48" s="25">
        <f>SUM(C48:N48)</f>
        <v>0</v>
      </c>
    </row>
    <row r="49" spans="1:15" s="10" customFormat="1" ht="11.4" hidden="1" customHeight="1" x14ac:dyDescent="0.2">
      <c r="A49" s="10" t="s">
        <v>106</v>
      </c>
      <c r="B49" s="26"/>
      <c r="C49" s="25">
        <f t="shared" ref="C49:N49" si="15">C47-C48</f>
        <v>0</v>
      </c>
      <c r="D49" s="25">
        <f t="shared" si="15"/>
        <v>0</v>
      </c>
      <c r="E49" s="25">
        <f t="shared" si="15"/>
        <v>0</v>
      </c>
      <c r="F49" s="25">
        <f t="shared" si="15"/>
        <v>0</v>
      </c>
      <c r="G49" s="25">
        <f t="shared" si="15"/>
        <v>0</v>
      </c>
      <c r="H49" s="25">
        <f t="shared" si="15"/>
        <v>0</v>
      </c>
      <c r="I49" s="25">
        <f t="shared" si="15"/>
        <v>0</v>
      </c>
      <c r="J49" s="25">
        <f t="shared" si="15"/>
        <v>0</v>
      </c>
      <c r="K49" s="25">
        <f t="shared" si="15"/>
        <v>0</v>
      </c>
      <c r="L49" s="25">
        <f t="shared" si="15"/>
        <v>0</v>
      </c>
      <c r="M49" s="25">
        <f t="shared" si="15"/>
        <v>0</v>
      </c>
      <c r="N49" s="25">
        <f t="shared" si="15"/>
        <v>0</v>
      </c>
      <c r="O49" s="25">
        <f>SUM(C49:N49)</f>
        <v>0</v>
      </c>
    </row>
    <row r="50" spans="1:15" s="10" customFormat="1" ht="11.4" hidden="1" customHeight="1" x14ac:dyDescent="0.2">
      <c r="A50" s="10" t="s">
        <v>104</v>
      </c>
      <c r="B50" s="26"/>
      <c r="C50" s="25">
        <f>IF('Total Firma'!$J$7*$O$19&gt;=$O$48,C47,IF(C$19&gt;0,'Total Firma'!$J$7,0))</f>
        <v>0</v>
      </c>
      <c r="D50" s="25">
        <f>IF('Total Firma'!$J$7*$O$19&gt;=$O$48,D47,IF(D$19&gt;0,'Total Firma'!$J$7,0))</f>
        <v>0</v>
      </c>
      <c r="E50" s="25">
        <f>IF('Total Firma'!$J$7*$O$19&gt;=$O$48,E47,IF(E$19&gt;0,'Total Firma'!$J$7,0))</f>
        <v>0</v>
      </c>
      <c r="F50" s="25">
        <f>IF('Total Firma'!$J$7*$O$19&gt;=$O$48,F47,IF(F$19&gt;0,'Total Firma'!$J$7,0))</f>
        <v>0</v>
      </c>
      <c r="G50" s="25">
        <f>IF('Total Firma'!$J$7*$O$19&gt;=$O$48,G47,IF(G$19&gt;0,'Total Firma'!$J$7,0))</f>
        <v>0</v>
      </c>
      <c r="H50" s="25">
        <f>IF('Total Firma'!$J$7*$O$19&gt;=$O$48,H47,IF(H$19&gt;0,'Total Firma'!$J$7,0))</f>
        <v>0</v>
      </c>
      <c r="I50" s="25">
        <f>IF('Total Firma'!$J$7*$O$19&gt;=$O$48,I47,IF(I$19&gt;0,'Total Firma'!$J$7,0))</f>
        <v>0</v>
      </c>
      <c r="J50" s="25">
        <f>IF('Total Firma'!$J$7*$O$19&gt;=$O$48,J47,IF(J$19&gt;0,'Total Firma'!$J$7,0))</f>
        <v>0</v>
      </c>
      <c r="K50" s="25">
        <f>IF('Total Firma'!$J$7*$O$19&gt;=$O$48,K47,IF(K$19&gt;0,'Total Firma'!$J$7,0))</f>
        <v>0</v>
      </c>
      <c r="L50" s="25">
        <f>IF('Total Firma'!$J$7*$O$19&gt;=$O$48,L47,IF(L$19&gt;0,'Total Firma'!$J$7,0))</f>
        <v>0</v>
      </c>
      <c r="M50" s="25">
        <f>IF('Total Firma'!$J$7*$O$19&gt;=$O$48,M47,IF(M$19&gt;0,'Total Firma'!$J$7,0))</f>
        <v>0</v>
      </c>
      <c r="N50" s="25">
        <f>IF('Total Firma'!$J$7*$O$19&gt;=$O$48,N47,IF(N$19&gt;0,'Total Firma'!$J$7,0))</f>
        <v>0</v>
      </c>
      <c r="O50" s="25">
        <f>SUM(C50:N50)</f>
        <v>0</v>
      </c>
    </row>
    <row r="51" spans="1:15" s="10" customFormat="1" ht="11.4" hidden="1" customHeight="1" x14ac:dyDescent="0.2">
      <c r="A51" s="10" t="s">
        <v>109</v>
      </c>
      <c r="B51" s="26"/>
      <c r="C51" s="25">
        <f t="shared" ref="C51:N51" si="16">IF(C$19&gt;0,SUM($O47-$O50)/$O$19,0)</f>
        <v>0</v>
      </c>
      <c r="D51" s="25">
        <f t="shared" si="16"/>
        <v>0</v>
      </c>
      <c r="E51" s="25">
        <f t="shared" si="16"/>
        <v>0</v>
      </c>
      <c r="F51" s="25">
        <f t="shared" si="16"/>
        <v>0</v>
      </c>
      <c r="G51" s="25">
        <f t="shared" si="16"/>
        <v>0</v>
      </c>
      <c r="H51" s="25">
        <f t="shared" si="16"/>
        <v>0</v>
      </c>
      <c r="I51" s="25">
        <f t="shared" si="16"/>
        <v>0</v>
      </c>
      <c r="J51" s="25">
        <f t="shared" si="16"/>
        <v>0</v>
      </c>
      <c r="K51" s="25">
        <f t="shared" si="16"/>
        <v>0</v>
      </c>
      <c r="L51" s="25">
        <f t="shared" si="16"/>
        <v>0</v>
      </c>
      <c r="M51" s="25">
        <f t="shared" si="16"/>
        <v>0</v>
      </c>
      <c r="N51" s="25">
        <f t="shared" si="16"/>
        <v>0</v>
      </c>
      <c r="O51" s="25">
        <f>SUM(C51:N51)</f>
        <v>0</v>
      </c>
    </row>
    <row r="52" spans="1:15" s="10" customFormat="1" ht="5.25" hidden="1" customHeight="1" x14ac:dyDescent="0.2">
      <c r="B52" s="26"/>
      <c r="C52" s="27"/>
      <c r="D52" s="27"/>
      <c r="E52" s="27"/>
      <c r="F52" s="27"/>
      <c r="G52" s="27"/>
      <c r="H52" s="27"/>
      <c r="I52" s="27"/>
      <c r="J52" s="27"/>
      <c r="K52" s="27"/>
      <c r="L52" s="27"/>
      <c r="M52" s="27"/>
      <c r="N52" s="27"/>
      <c r="O52" s="25"/>
    </row>
    <row r="53" spans="1:15" s="10" customFormat="1" ht="11.4" hidden="1" customHeight="1" x14ac:dyDescent="0.2">
      <c r="A53" s="10" t="s">
        <v>98</v>
      </c>
      <c r="B53" s="26"/>
      <c r="C53" s="25">
        <f t="shared" ref="C53:N53" si="17">C47-C33</f>
        <v>0</v>
      </c>
      <c r="D53" s="25">
        <f t="shared" si="17"/>
        <v>0</v>
      </c>
      <c r="E53" s="25">
        <f t="shared" si="17"/>
        <v>0</v>
      </c>
      <c r="F53" s="25">
        <f t="shared" si="17"/>
        <v>0</v>
      </c>
      <c r="G53" s="25">
        <f t="shared" si="17"/>
        <v>0</v>
      </c>
      <c r="H53" s="25">
        <f t="shared" si="17"/>
        <v>0</v>
      </c>
      <c r="I53" s="25">
        <f t="shared" si="17"/>
        <v>0</v>
      </c>
      <c r="J53" s="25">
        <f t="shared" si="17"/>
        <v>0</v>
      </c>
      <c r="K53" s="25">
        <f t="shared" si="17"/>
        <v>0</v>
      </c>
      <c r="L53" s="25">
        <f t="shared" si="17"/>
        <v>0</v>
      </c>
      <c r="M53" s="25">
        <f t="shared" si="17"/>
        <v>0</v>
      </c>
      <c r="N53" s="25">
        <f t="shared" si="17"/>
        <v>0</v>
      </c>
      <c r="O53" s="25">
        <f>SUM(C53:N53)</f>
        <v>0</v>
      </c>
    </row>
    <row r="54" spans="1:15" s="10" customFormat="1" ht="5.25" hidden="1" customHeight="1" x14ac:dyDescent="0.2">
      <c r="B54" s="26"/>
      <c r="C54" s="27"/>
      <c r="D54" s="27"/>
      <c r="E54" s="27"/>
      <c r="F54" s="27"/>
      <c r="G54" s="27"/>
      <c r="H54" s="27"/>
      <c r="I54" s="27"/>
      <c r="J54" s="27"/>
      <c r="K54" s="27"/>
      <c r="L54" s="27"/>
      <c r="M54" s="27"/>
      <c r="N54" s="27"/>
      <c r="O54" s="25"/>
    </row>
    <row r="55" spans="1:15" s="10" customFormat="1" ht="11.4" customHeight="1" x14ac:dyDescent="0.2">
      <c r="A55" s="10" t="s">
        <v>100</v>
      </c>
      <c r="B55" s="26"/>
      <c r="C55" s="30">
        <v>0</v>
      </c>
      <c r="D55" s="30">
        <v>0</v>
      </c>
      <c r="E55" s="30">
        <v>0</v>
      </c>
      <c r="F55" s="30">
        <v>0</v>
      </c>
      <c r="G55" s="30">
        <v>0</v>
      </c>
      <c r="H55" s="30">
        <v>0</v>
      </c>
      <c r="I55" s="30">
        <v>0</v>
      </c>
      <c r="J55" s="30">
        <v>0</v>
      </c>
      <c r="K55" s="30">
        <v>0</v>
      </c>
      <c r="L55" s="30">
        <v>0</v>
      </c>
      <c r="M55" s="30">
        <v>0</v>
      </c>
      <c r="N55" s="30">
        <v>0</v>
      </c>
      <c r="O55" s="25">
        <f>SUM(C55:N55)</f>
        <v>0</v>
      </c>
    </row>
    <row r="56" spans="1:15" s="10" customFormat="1" ht="11.4" customHeight="1" x14ac:dyDescent="0.2">
      <c r="A56" s="10" t="s">
        <v>27</v>
      </c>
      <c r="B56" s="26"/>
      <c r="C56" s="30">
        <v>0</v>
      </c>
      <c r="D56" s="30">
        <v>0</v>
      </c>
      <c r="E56" s="30">
        <v>0</v>
      </c>
      <c r="F56" s="30">
        <v>0</v>
      </c>
      <c r="G56" s="30">
        <v>0</v>
      </c>
      <c r="H56" s="30">
        <v>0</v>
      </c>
      <c r="I56" s="30">
        <v>0</v>
      </c>
      <c r="J56" s="30">
        <v>0</v>
      </c>
      <c r="K56" s="30">
        <v>0</v>
      </c>
      <c r="L56" s="30">
        <v>0</v>
      </c>
      <c r="M56" s="30">
        <v>0</v>
      </c>
      <c r="N56" s="30">
        <v>0</v>
      </c>
      <c r="O56" s="25">
        <f>SUM(C56:N56)</f>
        <v>0</v>
      </c>
    </row>
    <row r="57" spans="1:15" s="10" customFormat="1" ht="11.4" customHeight="1" x14ac:dyDescent="0.25">
      <c r="A57" s="9" t="s">
        <v>4</v>
      </c>
      <c r="B57" s="26"/>
      <c r="C57" s="28">
        <f t="shared" ref="C57:N57" si="18">SUM(C29,C55:C56)</f>
        <v>0</v>
      </c>
      <c r="D57" s="28">
        <f t="shared" si="18"/>
        <v>0</v>
      </c>
      <c r="E57" s="28">
        <f t="shared" si="18"/>
        <v>0</v>
      </c>
      <c r="F57" s="28">
        <f t="shared" si="18"/>
        <v>0</v>
      </c>
      <c r="G57" s="28">
        <f t="shared" si="18"/>
        <v>0</v>
      </c>
      <c r="H57" s="28">
        <f t="shared" si="18"/>
        <v>0</v>
      </c>
      <c r="I57" s="28">
        <f t="shared" si="18"/>
        <v>0</v>
      </c>
      <c r="J57" s="28">
        <f t="shared" si="18"/>
        <v>0</v>
      </c>
      <c r="K57" s="28">
        <f t="shared" si="18"/>
        <v>0</v>
      </c>
      <c r="L57" s="28">
        <f t="shared" si="18"/>
        <v>0</v>
      </c>
      <c r="M57" s="28">
        <f t="shared" si="18"/>
        <v>0</v>
      </c>
      <c r="N57" s="28">
        <f t="shared" si="18"/>
        <v>0</v>
      </c>
      <c r="O57" s="28">
        <f>SUM(C57:N57)</f>
        <v>0</v>
      </c>
    </row>
    <row r="58" spans="1:15" s="10" customFormat="1" ht="6" customHeight="1" x14ac:dyDescent="0.2">
      <c r="B58" s="26"/>
      <c r="C58" s="27"/>
      <c r="D58" s="27"/>
      <c r="E58" s="27"/>
      <c r="F58" s="27"/>
      <c r="G58" s="27"/>
      <c r="H58" s="27"/>
      <c r="I58" s="27"/>
      <c r="J58" s="27"/>
      <c r="K58" s="27"/>
      <c r="L58" s="27"/>
      <c r="M58" s="27"/>
      <c r="N58" s="27"/>
      <c r="O58" s="25"/>
    </row>
    <row r="59" spans="1:15" s="10" customFormat="1" ht="11.4" customHeight="1" x14ac:dyDescent="0.2">
      <c r="A59" s="10" t="s">
        <v>6</v>
      </c>
      <c r="B59" s="29">
        <f>'Total Firma'!$E$7</f>
        <v>5.2999999999999999E-2</v>
      </c>
      <c r="C59" s="25">
        <f t="shared" ref="C59:N59" si="19">ROUND(SUM(C77*$B59)*-1*2,1)/2</f>
        <v>0</v>
      </c>
      <c r="D59" s="25">
        <f t="shared" si="19"/>
        <v>0</v>
      </c>
      <c r="E59" s="25">
        <f t="shared" si="19"/>
        <v>0</v>
      </c>
      <c r="F59" s="25">
        <f t="shared" si="19"/>
        <v>0</v>
      </c>
      <c r="G59" s="25">
        <f t="shared" si="19"/>
        <v>0</v>
      </c>
      <c r="H59" s="25">
        <f t="shared" si="19"/>
        <v>0</v>
      </c>
      <c r="I59" s="25">
        <f t="shared" si="19"/>
        <v>0</v>
      </c>
      <c r="J59" s="25">
        <f t="shared" si="19"/>
        <v>0</v>
      </c>
      <c r="K59" s="25">
        <f t="shared" si="19"/>
        <v>0</v>
      </c>
      <c r="L59" s="25">
        <f t="shared" si="19"/>
        <v>0</v>
      </c>
      <c r="M59" s="25">
        <f t="shared" si="19"/>
        <v>0</v>
      </c>
      <c r="N59" s="25">
        <f t="shared" si="19"/>
        <v>0</v>
      </c>
      <c r="O59" s="25">
        <f t="shared" ref="O59:O67" si="20">SUM(C59:N59)</f>
        <v>0</v>
      </c>
    </row>
    <row r="60" spans="1:15" s="10" customFormat="1" ht="11.4" customHeight="1" x14ac:dyDescent="0.2">
      <c r="A60" s="10" t="s">
        <v>48</v>
      </c>
      <c r="B60" s="29">
        <f>'Total Firma'!$H$7</f>
        <v>1.0999999999999999E-2</v>
      </c>
      <c r="C60" s="25">
        <f t="shared" ref="C60:N60" si="21">ROUND(SUM(C78*$B60)*-1*2,1)/2</f>
        <v>0</v>
      </c>
      <c r="D60" s="25">
        <f t="shared" si="21"/>
        <v>0</v>
      </c>
      <c r="E60" s="25">
        <f t="shared" si="21"/>
        <v>0</v>
      </c>
      <c r="F60" s="25">
        <f t="shared" si="21"/>
        <v>0</v>
      </c>
      <c r="G60" s="25">
        <f t="shared" si="21"/>
        <v>0</v>
      </c>
      <c r="H60" s="25">
        <f t="shared" si="21"/>
        <v>0</v>
      </c>
      <c r="I60" s="25">
        <f t="shared" si="21"/>
        <v>0</v>
      </c>
      <c r="J60" s="25">
        <f t="shared" si="21"/>
        <v>0</v>
      </c>
      <c r="K60" s="25">
        <f t="shared" si="21"/>
        <v>0</v>
      </c>
      <c r="L60" s="25">
        <f t="shared" si="21"/>
        <v>0</v>
      </c>
      <c r="M60" s="25">
        <f t="shared" si="21"/>
        <v>0</v>
      </c>
      <c r="N60" s="25">
        <f t="shared" si="21"/>
        <v>0</v>
      </c>
      <c r="O60" s="25">
        <f t="shared" si="20"/>
        <v>0</v>
      </c>
    </row>
    <row r="61" spans="1:15" s="10" customFormat="1" ht="11.4" customHeight="1" x14ac:dyDescent="0.2">
      <c r="A61" s="10" t="s">
        <v>55</v>
      </c>
      <c r="B61" s="56">
        <f>'Total Firma'!$I$7</f>
        <v>5.0000000000000001E-3</v>
      </c>
      <c r="C61" s="25">
        <f t="shared" ref="C61:N61" si="22">ROUND(SUM(C79*$B61)*-1*2,1)/2</f>
        <v>0</v>
      </c>
      <c r="D61" s="25">
        <f t="shared" si="22"/>
        <v>0</v>
      </c>
      <c r="E61" s="25">
        <f t="shared" si="22"/>
        <v>0</v>
      </c>
      <c r="F61" s="25">
        <f t="shared" si="22"/>
        <v>0</v>
      </c>
      <c r="G61" s="25">
        <f t="shared" si="22"/>
        <v>0</v>
      </c>
      <c r="H61" s="25">
        <f t="shared" si="22"/>
        <v>0</v>
      </c>
      <c r="I61" s="25">
        <f t="shared" si="22"/>
        <v>0</v>
      </c>
      <c r="J61" s="25">
        <f t="shared" si="22"/>
        <v>0</v>
      </c>
      <c r="K61" s="25">
        <f t="shared" si="22"/>
        <v>0</v>
      </c>
      <c r="L61" s="25">
        <f t="shared" si="22"/>
        <v>0</v>
      </c>
      <c r="M61" s="25">
        <f t="shared" si="22"/>
        <v>0</v>
      </c>
      <c r="N61" s="25">
        <f t="shared" si="22"/>
        <v>0</v>
      </c>
      <c r="O61" s="25">
        <f t="shared" si="20"/>
        <v>0</v>
      </c>
    </row>
    <row r="62" spans="1:15" s="10" customFormat="1" ht="11.4" customHeight="1" x14ac:dyDescent="0.2">
      <c r="A62" s="10" t="s">
        <v>7</v>
      </c>
      <c r="B62" s="26"/>
      <c r="C62" s="30">
        <v>0</v>
      </c>
      <c r="D62" s="30">
        <v>0</v>
      </c>
      <c r="E62" s="30">
        <v>0</v>
      </c>
      <c r="F62" s="30">
        <v>0</v>
      </c>
      <c r="G62" s="30">
        <v>0</v>
      </c>
      <c r="H62" s="30">
        <v>0</v>
      </c>
      <c r="I62" s="30">
        <v>0</v>
      </c>
      <c r="J62" s="30">
        <v>0</v>
      </c>
      <c r="K62" s="30">
        <v>0</v>
      </c>
      <c r="L62" s="30">
        <v>0</v>
      </c>
      <c r="M62" s="30">
        <v>0</v>
      </c>
      <c r="N62" s="30">
        <v>0</v>
      </c>
      <c r="O62" s="25">
        <f t="shared" si="20"/>
        <v>0</v>
      </c>
    </row>
    <row r="63" spans="1:15" s="10" customFormat="1" ht="11.4" customHeight="1" x14ac:dyDescent="0.2">
      <c r="A63" s="10" t="s">
        <v>43</v>
      </c>
      <c r="B63" s="29">
        <f>IF($C$8="M",'Total Firma'!$K$8,'Total Firma'!$K$7)</f>
        <v>0</v>
      </c>
      <c r="C63" s="25">
        <f t="shared" ref="C63:N63" si="23">ROUND(SUM(C81*$B63)*-1*2,1)/2</f>
        <v>0</v>
      </c>
      <c r="D63" s="25">
        <f t="shared" si="23"/>
        <v>0</v>
      </c>
      <c r="E63" s="25">
        <f t="shared" si="23"/>
        <v>0</v>
      </c>
      <c r="F63" s="25">
        <f t="shared" si="23"/>
        <v>0</v>
      </c>
      <c r="G63" s="25">
        <f t="shared" si="23"/>
        <v>0</v>
      </c>
      <c r="H63" s="25">
        <f t="shared" si="23"/>
        <v>0</v>
      </c>
      <c r="I63" s="25">
        <f t="shared" si="23"/>
        <v>0</v>
      </c>
      <c r="J63" s="25">
        <f t="shared" si="23"/>
        <v>0</v>
      </c>
      <c r="K63" s="25">
        <f t="shared" si="23"/>
        <v>0</v>
      </c>
      <c r="L63" s="25">
        <f t="shared" si="23"/>
        <v>0</v>
      </c>
      <c r="M63" s="25">
        <f t="shared" si="23"/>
        <v>0</v>
      </c>
      <c r="N63" s="25">
        <f t="shared" si="23"/>
        <v>0</v>
      </c>
      <c r="O63" s="25">
        <f t="shared" si="20"/>
        <v>0</v>
      </c>
    </row>
    <row r="64" spans="1:15" s="10" customFormat="1" ht="11.4" customHeight="1" x14ac:dyDescent="0.2">
      <c r="A64" s="10" t="s">
        <v>149</v>
      </c>
      <c r="B64" s="29">
        <f>IF($C$8="M",'Total Firma'!$L$8,'Total Firma'!$L$7)</f>
        <v>0</v>
      </c>
      <c r="C64" s="25">
        <f t="shared" ref="C64:N64" si="24">ROUND(SUM(C82*$B64)*-1*2,1)/2</f>
        <v>0</v>
      </c>
      <c r="D64" s="25">
        <f t="shared" si="24"/>
        <v>0</v>
      </c>
      <c r="E64" s="25">
        <f t="shared" si="24"/>
        <v>0</v>
      </c>
      <c r="F64" s="25">
        <f t="shared" si="24"/>
        <v>0</v>
      </c>
      <c r="G64" s="25">
        <f t="shared" si="24"/>
        <v>0</v>
      </c>
      <c r="H64" s="25">
        <f t="shared" si="24"/>
        <v>0</v>
      </c>
      <c r="I64" s="25">
        <f t="shared" si="24"/>
        <v>0</v>
      </c>
      <c r="J64" s="25">
        <f t="shared" si="24"/>
        <v>0</v>
      </c>
      <c r="K64" s="25">
        <f t="shared" si="24"/>
        <v>0</v>
      </c>
      <c r="L64" s="25">
        <f t="shared" si="24"/>
        <v>0</v>
      </c>
      <c r="M64" s="25">
        <f t="shared" si="24"/>
        <v>0</v>
      </c>
      <c r="N64" s="25">
        <f t="shared" si="24"/>
        <v>0</v>
      </c>
      <c r="O64" s="25">
        <f t="shared" si="20"/>
        <v>0</v>
      </c>
    </row>
    <row r="65" spans="1:15" s="10" customFormat="1" ht="11.4" customHeight="1" x14ac:dyDescent="0.2">
      <c r="A65" s="10" t="s">
        <v>9</v>
      </c>
      <c r="B65" s="29">
        <f>IF($C$8="M",'Total Firma'!M$8,'Total Firma'!M$7)</f>
        <v>0</v>
      </c>
      <c r="C65" s="25">
        <f t="shared" ref="C65:N65" si="25">ROUND(SUM(C83*$B65)*-1*2,1)/2</f>
        <v>0</v>
      </c>
      <c r="D65" s="25">
        <f t="shared" si="25"/>
        <v>0</v>
      </c>
      <c r="E65" s="25">
        <f t="shared" si="25"/>
        <v>0</v>
      </c>
      <c r="F65" s="25">
        <f t="shared" si="25"/>
        <v>0</v>
      </c>
      <c r="G65" s="25">
        <f t="shared" si="25"/>
        <v>0</v>
      </c>
      <c r="H65" s="25">
        <f t="shared" si="25"/>
        <v>0</v>
      </c>
      <c r="I65" s="25">
        <f t="shared" si="25"/>
        <v>0</v>
      </c>
      <c r="J65" s="25">
        <f t="shared" si="25"/>
        <v>0</v>
      </c>
      <c r="K65" s="25">
        <f t="shared" si="25"/>
        <v>0</v>
      </c>
      <c r="L65" s="25">
        <f t="shared" si="25"/>
        <v>0</v>
      </c>
      <c r="M65" s="25">
        <f t="shared" si="25"/>
        <v>0</v>
      </c>
      <c r="N65" s="25">
        <f t="shared" si="25"/>
        <v>0</v>
      </c>
      <c r="O65" s="25">
        <f t="shared" si="20"/>
        <v>0</v>
      </c>
    </row>
    <row r="66" spans="1:15" s="10" customFormat="1" ht="11.4" customHeight="1" x14ac:dyDescent="0.2">
      <c r="A66" s="10" t="s">
        <v>10</v>
      </c>
      <c r="B66" s="26"/>
      <c r="C66" s="30">
        <v>0</v>
      </c>
      <c r="D66" s="30">
        <v>0</v>
      </c>
      <c r="E66" s="30">
        <v>0</v>
      </c>
      <c r="F66" s="30">
        <v>0</v>
      </c>
      <c r="G66" s="30">
        <v>0</v>
      </c>
      <c r="H66" s="30">
        <v>0</v>
      </c>
      <c r="I66" s="30">
        <v>0</v>
      </c>
      <c r="J66" s="30">
        <v>0</v>
      </c>
      <c r="K66" s="30">
        <v>0</v>
      </c>
      <c r="L66" s="30">
        <v>0</v>
      </c>
      <c r="M66" s="30">
        <v>0</v>
      </c>
      <c r="N66" s="30">
        <v>0</v>
      </c>
      <c r="O66" s="25">
        <f t="shared" si="20"/>
        <v>0</v>
      </c>
    </row>
    <row r="67" spans="1:15" s="10" customFormat="1" ht="11.4" customHeight="1" x14ac:dyDescent="0.2">
      <c r="A67" s="10" t="s">
        <v>11</v>
      </c>
      <c r="B67" s="26"/>
      <c r="C67" s="30">
        <v>0</v>
      </c>
      <c r="D67" s="30">
        <v>0</v>
      </c>
      <c r="E67" s="30">
        <v>0</v>
      </c>
      <c r="F67" s="30">
        <v>0</v>
      </c>
      <c r="G67" s="30">
        <v>0</v>
      </c>
      <c r="H67" s="30">
        <v>0</v>
      </c>
      <c r="I67" s="30">
        <v>0</v>
      </c>
      <c r="J67" s="30">
        <v>0</v>
      </c>
      <c r="K67" s="30">
        <v>0</v>
      </c>
      <c r="L67" s="30">
        <v>0</v>
      </c>
      <c r="M67" s="30">
        <v>0</v>
      </c>
      <c r="N67" s="30">
        <v>0</v>
      </c>
      <c r="O67" s="25">
        <f t="shared" si="20"/>
        <v>0</v>
      </c>
    </row>
    <row r="68" spans="1:15" s="9" customFormat="1" ht="11.4" customHeight="1" x14ac:dyDescent="0.25">
      <c r="A68" s="9" t="s">
        <v>56</v>
      </c>
      <c r="B68" s="26"/>
      <c r="C68" s="28">
        <f t="shared" ref="C68:N68" si="26">SUM(C57:C67)</f>
        <v>0</v>
      </c>
      <c r="D68" s="28">
        <f t="shared" si="26"/>
        <v>0</v>
      </c>
      <c r="E68" s="28">
        <f t="shared" si="26"/>
        <v>0</v>
      </c>
      <c r="F68" s="28">
        <f t="shared" si="26"/>
        <v>0</v>
      </c>
      <c r="G68" s="28">
        <f t="shared" si="26"/>
        <v>0</v>
      </c>
      <c r="H68" s="28">
        <f t="shared" si="26"/>
        <v>0</v>
      </c>
      <c r="I68" s="28">
        <f t="shared" si="26"/>
        <v>0</v>
      </c>
      <c r="J68" s="28">
        <f t="shared" si="26"/>
        <v>0</v>
      </c>
      <c r="K68" s="28">
        <f t="shared" si="26"/>
        <v>0</v>
      </c>
      <c r="L68" s="28">
        <f t="shared" si="26"/>
        <v>0</v>
      </c>
      <c r="M68" s="28">
        <f t="shared" si="26"/>
        <v>0</v>
      </c>
      <c r="N68" s="28">
        <f t="shared" si="26"/>
        <v>0</v>
      </c>
      <c r="O68" s="28">
        <f>SUM(C68:N68)</f>
        <v>0</v>
      </c>
    </row>
    <row r="69" spans="1:15" s="10" customFormat="1" ht="6" customHeight="1" x14ac:dyDescent="0.25">
      <c r="A69" s="9"/>
      <c r="B69" s="26"/>
      <c r="C69" s="27"/>
      <c r="D69" s="27"/>
      <c r="E69" s="27"/>
      <c r="F69" s="27"/>
      <c r="G69" s="27"/>
      <c r="H69" s="27"/>
      <c r="I69" s="27"/>
      <c r="J69" s="27"/>
      <c r="K69" s="27"/>
      <c r="L69" s="27"/>
      <c r="M69" s="27"/>
      <c r="N69" s="27"/>
      <c r="O69" s="25"/>
    </row>
    <row r="70" spans="1:15" s="10" customFormat="1" ht="11.4" customHeight="1" x14ac:dyDescent="0.2">
      <c r="A70" s="10" t="s">
        <v>1</v>
      </c>
      <c r="B70" s="26"/>
      <c r="C70" s="30">
        <v>0</v>
      </c>
      <c r="D70" s="30">
        <v>0</v>
      </c>
      <c r="E70" s="30">
        <v>0</v>
      </c>
      <c r="F70" s="30">
        <v>0</v>
      </c>
      <c r="G70" s="30">
        <v>0</v>
      </c>
      <c r="H70" s="30">
        <v>0</v>
      </c>
      <c r="I70" s="30">
        <v>0</v>
      </c>
      <c r="J70" s="30">
        <v>0</v>
      </c>
      <c r="K70" s="30">
        <v>0</v>
      </c>
      <c r="L70" s="30">
        <v>0</v>
      </c>
      <c r="M70" s="30">
        <v>0</v>
      </c>
      <c r="N70" s="30">
        <v>0</v>
      </c>
      <c r="O70" s="25">
        <f>SUM(C70:N70)</f>
        <v>0</v>
      </c>
    </row>
    <row r="71" spans="1:15" s="9" customFormat="1" ht="11.4" customHeight="1" x14ac:dyDescent="0.25">
      <c r="A71" s="9" t="s">
        <v>38</v>
      </c>
      <c r="B71" s="26"/>
      <c r="C71" s="28">
        <f t="shared" ref="C71:N71" si="27">SUM(C68:C70)</f>
        <v>0</v>
      </c>
      <c r="D71" s="28">
        <f t="shared" si="27"/>
        <v>0</v>
      </c>
      <c r="E71" s="28">
        <f t="shared" si="27"/>
        <v>0</v>
      </c>
      <c r="F71" s="28">
        <f t="shared" si="27"/>
        <v>0</v>
      </c>
      <c r="G71" s="28">
        <f t="shared" si="27"/>
        <v>0</v>
      </c>
      <c r="H71" s="28">
        <f t="shared" si="27"/>
        <v>0</v>
      </c>
      <c r="I71" s="28">
        <f t="shared" si="27"/>
        <v>0</v>
      </c>
      <c r="J71" s="28">
        <f t="shared" si="27"/>
        <v>0</v>
      </c>
      <c r="K71" s="28">
        <f t="shared" si="27"/>
        <v>0</v>
      </c>
      <c r="L71" s="28">
        <f t="shared" si="27"/>
        <v>0</v>
      </c>
      <c r="M71" s="28">
        <f t="shared" si="27"/>
        <v>0</v>
      </c>
      <c r="N71" s="28">
        <f t="shared" si="27"/>
        <v>0</v>
      </c>
      <c r="O71" s="28">
        <f>SUM(C71:N71)</f>
        <v>0</v>
      </c>
    </row>
    <row r="72" spans="1:15" s="10" customFormat="1" ht="6" customHeight="1" x14ac:dyDescent="0.2">
      <c r="B72" s="26"/>
      <c r="C72" s="27"/>
      <c r="D72" s="27"/>
      <c r="E72" s="27"/>
      <c r="F72" s="27"/>
      <c r="G72" s="27"/>
      <c r="H72" s="27"/>
      <c r="I72" s="27"/>
      <c r="J72" s="27"/>
      <c r="K72" s="27"/>
      <c r="L72" s="27"/>
      <c r="M72" s="27"/>
      <c r="N72" s="27"/>
      <c r="O72" s="25"/>
    </row>
    <row r="73" spans="1:15" s="10" customFormat="1" ht="11.4" customHeight="1" x14ac:dyDescent="0.2">
      <c r="A73" s="10" t="s">
        <v>39</v>
      </c>
      <c r="B73" s="26"/>
      <c r="C73" s="30">
        <v>0</v>
      </c>
      <c r="D73" s="30">
        <v>0</v>
      </c>
      <c r="E73" s="30">
        <v>0</v>
      </c>
      <c r="F73" s="30">
        <v>0</v>
      </c>
      <c r="G73" s="30">
        <v>0</v>
      </c>
      <c r="H73" s="30">
        <v>0</v>
      </c>
      <c r="I73" s="30">
        <v>0</v>
      </c>
      <c r="J73" s="30">
        <v>0</v>
      </c>
      <c r="K73" s="30">
        <v>0</v>
      </c>
      <c r="L73" s="30">
        <v>0</v>
      </c>
      <c r="M73" s="30">
        <v>0</v>
      </c>
      <c r="N73" s="30">
        <v>0</v>
      </c>
      <c r="O73" s="25">
        <f>SUM(C73:N73)</f>
        <v>0</v>
      </c>
    </row>
    <row r="74" spans="1:15" s="9" customFormat="1" ht="11.4" customHeight="1" x14ac:dyDescent="0.25">
      <c r="A74" s="9" t="s">
        <v>40</v>
      </c>
      <c r="B74" s="26"/>
      <c r="C74" s="28">
        <f>SUM(C71-C73)</f>
        <v>0</v>
      </c>
      <c r="D74" s="28">
        <f t="shared" ref="D74:N74" si="28">SUM(D71-D73)</f>
        <v>0</v>
      </c>
      <c r="E74" s="28">
        <f t="shared" si="28"/>
        <v>0</v>
      </c>
      <c r="F74" s="28">
        <f t="shared" si="28"/>
        <v>0</v>
      </c>
      <c r="G74" s="28">
        <f t="shared" si="28"/>
        <v>0</v>
      </c>
      <c r="H74" s="28">
        <f t="shared" si="28"/>
        <v>0</v>
      </c>
      <c r="I74" s="28">
        <f t="shared" si="28"/>
        <v>0</v>
      </c>
      <c r="J74" s="28">
        <f t="shared" si="28"/>
        <v>0</v>
      </c>
      <c r="K74" s="28">
        <f t="shared" si="28"/>
        <v>0</v>
      </c>
      <c r="L74" s="28">
        <f t="shared" si="28"/>
        <v>0</v>
      </c>
      <c r="M74" s="28">
        <f t="shared" si="28"/>
        <v>0</v>
      </c>
      <c r="N74" s="28">
        <f t="shared" si="28"/>
        <v>0</v>
      </c>
      <c r="O74" s="28">
        <f>SUM(C74:N74)</f>
        <v>0</v>
      </c>
    </row>
    <row r="75" spans="1:15" s="10" customFormat="1" ht="11.4" x14ac:dyDescent="0.2">
      <c r="B75" s="26"/>
      <c r="C75" s="12"/>
      <c r="D75" s="12"/>
      <c r="E75" s="12"/>
      <c r="F75" s="12"/>
      <c r="G75" s="12"/>
      <c r="H75" s="12"/>
      <c r="I75" s="12"/>
      <c r="J75" s="12"/>
      <c r="K75" s="12"/>
      <c r="L75" s="12"/>
      <c r="M75" s="12"/>
      <c r="N75" s="12"/>
      <c r="O75" s="12"/>
    </row>
    <row r="76" spans="1:15" s="10" customFormat="1" ht="11.4" hidden="1" outlineLevel="1" x14ac:dyDescent="0.2">
      <c r="A76" s="114" t="s">
        <v>150</v>
      </c>
      <c r="C76" s="12"/>
      <c r="D76" s="12"/>
      <c r="E76" s="12"/>
      <c r="F76" s="12"/>
      <c r="G76" s="12"/>
      <c r="H76" s="12"/>
      <c r="I76" s="12"/>
      <c r="J76" s="12"/>
      <c r="K76" s="12"/>
      <c r="L76" s="12"/>
      <c r="M76" s="12"/>
      <c r="N76" s="12"/>
      <c r="O76" s="12"/>
    </row>
    <row r="77" spans="1:15" s="9" customFormat="1" ht="11.4" hidden="1" customHeight="1" outlineLevel="1" x14ac:dyDescent="0.25">
      <c r="A77" s="9" t="s">
        <v>63</v>
      </c>
      <c r="B77" s="26"/>
      <c r="C77" s="28">
        <f t="shared" ref="C77:N77" si="29">C39</f>
        <v>0</v>
      </c>
      <c r="D77" s="28">
        <f t="shared" si="29"/>
        <v>0</v>
      </c>
      <c r="E77" s="28">
        <f t="shared" si="29"/>
        <v>0</v>
      </c>
      <c r="F77" s="28">
        <f t="shared" si="29"/>
        <v>0</v>
      </c>
      <c r="G77" s="28">
        <f t="shared" si="29"/>
        <v>0</v>
      </c>
      <c r="H77" s="28">
        <f t="shared" si="29"/>
        <v>0</v>
      </c>
      <c r="I77" s="28">
        <f t="shared" si="29"/>
        <v>0</v>
      </c>
      <c r="J77" s="28">
        <f t="shared" si="29"/>
        <v>0</v>
      </c>
      <c r="K77" s="28">
        <f t="shared" si="29"/>
        <v>0</v>
      </c>
      <c r="L77" s="28">
        <f t="shared" si="29"/>
        <v>0</v>
      </c>
      <c r="M77" s="28">
        <f t="shared" si="29"/>
        <v>0</v>
      </c>
      <c r="N77" s="28">
        <f t="shared" si="29"/>
        <v>0</v>
      </c>
      <c r="O77" s="28">
        <f>SUM(C77:N77)</f>
        <v>0</v>
      </c>
    </row>
    <row r="78" spans="1:15" s="9" customFormat="1" ht="11.4" hidden="1" customHeight="1" outlineLevel="1" x14ac:dyDescent="0.25">
      <c r="A78" s="9" t="s">
        <v>64</v>
      </c>
      <c r="B78" s="26"/>
      <c r="C78" s="28">
        <f t="shared" ref="C78:N78" si="30">C42</f>
        <v>0</v>
      </c>
      <c r="D78" s="28">
        <f t="shared" si="30"/>
        <v>0</v>
      </c>
      <c r="E78" s="28">
        <f t="shared" si="30"/>
        <v>0</v>
      </c>
      <c r="F78" s="28">
        <f t="shared" si="30"/>
        <v>0</v>
      </c>
      <c r="G78" s="28">
        <f t="shared" si="30"/>
        <v>0</v>
      </c>
      <c r="H78" s="28">
        <f t="shared" si="30"/>
        <v>0</v>
      </c>
      <c r="I78" s="28">
        <f t="shared" si="30"/>
        <v>0</v>
      </c>
      <c r="J78" s="28">
        <f t="shared" si="30"/>
        <v>0</v>
      </c>
      <c r="K78" s="28">
        <f t="shared" si="30"/>
        <v>0</v>
      </c>
      <c r="L78" s="28">
        <f t="shared" si="30"/>
        <v>0</v>
      </c>
      <c r="M78" s="28">
        <f t="shared" si="30"/>
        <v>0</v>
      </c>
      <c r="N78" s="28">
        <f t="shared" si="30"/>
        <v>0</v>
      </c>
      <c r="O78" s="28">
        <f>SUM(C78:N78)</f>
        <v>0</v>
      </c>
    </row>
    <row r="79" spans="1:15" s="9" customFormat="1" ht="11.4" hidden="1" customHeight="1" outlineLevel="1" x14ac:dyDescent="0.25">
      <c r="A79" s="9" t="s">
        <v>78</v>
      </c>
      <c r="B79" s="26"/>
      <c r="C79" s="28">
        <f t="shared" ref="C79:N79" si="31">C43</f>
        <v>0</v>
      </c>
      <c r="D79" s="28">
        <f t="shared" si="31"/>
        <v>0</v>
      </c>
      <c r="E79" s="28">
        <f t="shared" si="31"/>
        <v>0</v>
      </c>
      <c r="F79" s="28">
        <f t="shared" si="31"/>
        <v>0</v>
      </c>
      <c r="G79" s="28">
        <f t="shared" si="31"/>
        <v>0</v>
      </c>
      <c r="H79" s="28">
        <f t="shared" si="31"/>
        <v>0</v>
      </c>
      <c r="I79" s="28">
        <f t="shared" si="31"/>
        <v>0</v>
      </c>
      <c r="J79" s="28">
        <f t="shared" si="31"/>
        <v>0</v>
      </c>
      <c r="K79" s="28">
        <f t="shared" si="31"/>
        <v>0</v>
      </c>
      <c r="L79" s="28">
        <f t="shared" si="31"/>
        <v>0</v>
      </c>
      <c r="M79" s="28">
        <f t="shared" si="31"/>
        <v>0</v>
      </c>
      <c r="N79" s="28">
        <f t="shared" si="31"/>
        <v>0</v>
      </c>
      <c r="O79" s="28">
        <f>SUM(C79:N79)</f>
        <v>0</v>
      </c>
    </row>
    <row r="80" spans="1:15" s="10" customFormat="1" ht="11.4" hidden="1" customHeight="1" outlineLevel="1" x14ac:dyDescent="0.2">
      <c r="A80" s="57" t="s">
        <v>80</v>
      </c>
      <c r="B80" s="59"/>
      <c r="C80" s="59"/>
      <c r="D80" s="59"/>
      <c r="E80" s="59"/>
      <c r="F80" s="59"/>
      <c r="G80" s="59"/>
      <c r="H80" s="59"/>
      <c r="I80" s="59"/>
      <c r="J80" s="59"/>
      <c r="K80" s="59"/>
      <c r="L80" s="59"/>
      <c r="M80" s="59"/>
      <c r="N80" s="59"/>
      <c r="O80" s="59"/>
    </row>
    <row r="81" spans="1:15" s="9" customFormat="1" ht="11.4" hidden="1" customHeight="1" outlineLevel="1" x14ac:dyDescent="0.25">
      <c r="A81" s="9" t="s">
        <v>66</v>
      </c>
      <c r="B81" s="26"/>
      <c r="C81" s="28">
        <f t="shared" ref="C81:N81" si="32">C48</f>
        <v>0</v>
      </c>
      <c r="D81" s="28">
        <f t="shared" si="32"/>
        <v>0</v>
      </c>
      <c r="E81" s="28">
        <f t="shared" si="32"/>
        <v>0</v>
      </c>
      <c r="F81" s="28">
        <f t="shared" si="32"/>
        <v>0</v>
      </c>
      <c r="G81" s="28">
        <f t="shared" si="32"/>
        <v>0</v>
      </c>
      <c r="H81" s="28">
        <f t="shared" si="32"/>
        <v>0</v>
      </c>
      <c r="I81" s="28">
        <f t="shared" si="32"/>
        <v>0</v>
      </c>
      <c r="J81" s="28">
        <f t="shared" si="32"/>
        <v>0</v>
      </c>
      <c r="K81" s="28">
        <f t="shared" si="32"/>
        <v>0</v>
      </c>
      <c r="L81" s="28">
        <f t="shared" si="32"/>
        <v>0</v>
      </c>
      <c r="M81" s="28">
        <f t="shared" si="32"/>
        <v>0</v>
      </c>
      <c r="N81" s="28">
        <f t="shared" si="32"/>
        <v>0</v>
      </c>
      <c r="O81" s="28">
        <f>SUM(C81:N81)</f>
        <v>0</v>
      </c>
    </row>
    <row r="82" spans="1:15" s="9" customFormat="1" ht="11.4" hidden="1" customHeight="1" outlineLevel="1" x14ac:dyDescent="0.25">
      <c r="A82" s="9" t="s">
        <v>67</v>
      </c>
      <c r="B82" s="26"/>
      <c r="C82" s="28">
        <f t="shared" ref="C82:N82" si="33">C49</f>
        <v>0</v>
      </c>
      <c r="D82" s="28">
        <f t="shared" si="33"/>
        <v>0</v>
      </c>
      <c r="E82" s="28">
        <f t="shared" si="33"/>
        <v>0</v>
      </c>
      <c r="F82" s="28">
        <f t="shared" si="33"/>
        <v>0</v>
      </c>
      <c r="G82" s="28">
        <f t="shared" si="33"/>
        <v>0</v>
      </c>
      <c r="H82" s="28">
        <f t="shared" si="33"/>
        <v>0</v>
      </c>
      <c r="I82" s="28">
        <f t="shared" si="33"/>
        <v>0</v>
      </c>
      <c r="J82" s="28">
        <f t="shared" si="33"/>
        <v>0</v>
      </c>
      <c r="K82" s="28">
        <f t="shared" si="33"/>
        <v>0</v>
      </c>
      <c r="L82" s="28">
        <f t="shared" si="33"/>
        <v>0</v>
      </c>
      <c r="M82" s="28">
        <f t="shared" si="33"/>
        <v>0</v>
      </c>
      <c r="N82" s="28">
        <f t="shared" si="33"/>
        <v>0</v>
      </c>
      <c r="O82" s="28">
        <f>SUM(C82:N82)</f>
        <v>0</v>
      </c>
    </row>
    <row r="83" spans="1:15" s="9" customFormat="1" ht="11.4" hidden="1" customHeight="1" outlineLevel="1" x14ac:dyDescent="0.25">
      <c r="A83" s="9" t="s">
        <v>77</v>
      </c>
      <c r="B83" s="26"/>
      <c r="C83" s="28">
        <f t="shared" ref="C83:N83" si="34">C53</f>
        <v>0</v>
      </c>
      <c r="D83" s="28">
        <f t="shared" si="34"/>
        <v>0</v>
      </c>
      <c r="E83" s="28">
        <f t="shared" si="34"/>
        <v>0</v>
      </c>
      <c r="F83" s="28">
        <f t="shared" si="34"/>
        <v>0</v>
      </c>
      <c r="G83" s="28">
        <f t="shared" si="34"/>
        <v>0</v>
      </c>
      <c r="H83" s="28">
        <f t="shared" si="34"/>
        <v>0</v>
      </c>
      <c r="I83" s="28">
        <f t="shared" si="34"/>
        <v>0</v>
      </c>
      <c r="J83" s="28">
        <f t="shared" si="34"/>
        <v>0</v>
      </c>
      <c r="K83" s="28">
        <f t="shared" si="34"/>
        <v>0</v>
      </c>
      <c r="L83" s="28">
        <f t="shared" si="34"/>
        <v>0</v>
      </c>
      <c r="M83" s="28">
        <f t="shared" si="34"/>
        <v>0</v>
      </c>
      <c r="N83" s="28">
        <f t="shared" si="34"/>
        <v>0</v>
      </c>
      <c r="O83" s="28">
        <f>SUM(C83:N83)</f>
        <v>0</v>
      </c>
    </row>
    <row r="84" spans="1:15" collapsed="1" x14ac:dyDescent="0.2"/>
  </sheetData>
  <sheetProtection password="C963" sheet="1" objects="1" scenarios="1" selectLockedCells="1"/>
  <mergeCells count="19">
    <mergeCell ref="C9:D9"/>
    <mergeCell ref="A10:O10"/>
    <mergeCell ref="C7:D7"/>
    <mergeCell ref="F7:G7"/>
    <mergeCell ref="H7:I7"/>
    <mergeCell ref="J7:K7"/>
    <mergeCell ref="M7:O7"/>
    <mergeCell ref="C8:D8"/>
    <mergeCell ref="F8:G8"/>
    <mergeCell ref="H8:I8"/>
    <mergeCell ref="J8:K8"/>
    <mergeCell ref="M8:O8"/>
    <mergeCell ref="C5:D5"/>
    <mergeCell ref="M5:O5"/>
    <mergeCell ref="C6:D6"/>
    <mergeCell ref="F6:G6"/>
    <mergeCell ref="H6:I6"/>
    <mergeCell ref="J6:K6"/>
    <mergeCell ref="M6:O6"/>
  </mergeCells>
  <dataValidations count="1">
    <dataValidation type="list" allowBlank="1" showInputMessage="1" showErrorMessage="1" sqref="C8:D8" xr:uid="{00000000-0002-0000-0600-000000000000}">
      <formula1>Geschlecht</formula1>
    </dataValidation>
  </dataValidations>
  <printOptions horizontalCentered="1"/>
  <pageMargins left="0.19685039370078741" right="0.19685039370078741" top="0.19685039370078741" bottom="0.6692913385826772" header="0.51181102362204722" footer="0.51181102362204722"/>
  <pageSetup paperSize="9" scale="92" orientation="landscape" r:id="rId1"/>
  <headerFooter>
    <oddFooter>&amp;L&amp;"Arial,Standard"Dies ist eine Vorlage der FI-Partner GmbH. Haben Sie noch Fragen? Wir helfen Ihnen gerne weiter. Kontaktieren Sie uns:
info@fi-partner.ch / Tel. +41 44 501 77 20</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pageSetUpPr fitToPage="1"/>
  </sheetPr>
  <dimension ref="A1:O84"/>
  <sheetViews>
    <sheetView zoomScaleNormal="100" workbookViewId="0">
      <selection activeCell="C6" sqref="C6:D6"/>
    </sheetView>
  </sheetViews>
  <sheetFormatPr baseColWidth="10" defaultRowHeight="12.6" outlineLevelRow="1" x14ac:dyDescent="0.2"/>
  <cols>
    <col min="1" max="1" width="12.1796875" customWidth="1"/>
    <col min="2" max="2" width="6.1796875" customWidth="1"/>
    <col min="3" max="14" width="8.1796875" style="1" customWidth="1"/>
    <col min="15" max="15" width="9.1796875" style="1" customWidth="1"/>
  </cols>
  <sheetData>
    <row r="1" spans="1:15" ht="15.6" x14ac:dyDescent="0.3">
      <c r="A1" s="3" t="str">
        <f>'Total Firma'!A1</f>
        <v>Musterbeispiel GmbH</v>
      </c>
      <c r="B1" s="3"/>
      <c r="C1" s="82"/>
      <c r="D1"/>
      <c r="E1" s="4"/>
      <c r="F1" s="5"/>
      <c r="G1" s="4"/>
      <c r="H1"/>
      <c r="I1"/>
      <c r="J1"/>
      <c r="K1"/>
      <c r="L1"/>
      <c r="M1"/>
      <c r="N1"/>
      <c r="O1"/>
    </row>
    <row r="2" spans="1:15" s="2" customFormat="1" ht="15" x14ac:dyDescent="0.25">
      <c r="A2" s="6" t="str">
        <f>'Total Firma'!A2</f>
        <v>Beispielstrasse 1</v>
      </c>
      <c r="B2" s="6"/>
      <c r="C2" s="17"/>
      <c r="E2" s="18"/>
      <c r="F2" s="19"/>
      <c r="G2" s="18"/>
    </row>
    <row r="3" spans="1:15" s="2" customFormat="1" ht="15" x14ac:dyDescent="0.25">
      <c r="A3" s="6" t="str">
        <f>'Total Firma'!A3</f>
        <v>3000 Bern</v>
      </c>
      <c r="B3" s="6"/>
      <c r="C3" s="17"/>
      <c r="E3" s="18"/>
      <c r="F3" s="19"/>
      <c r="G3" s="18"/>
    </row>
    <row r="4" spans="1:15" s="7" customFormat="1" ht="13.2" x14ac:dyDescent="0.25">
      <c r="C4" s="81"/>
      <c r="D4" s="23"/>
      <c r="E4" s="15"/>
      <c r="F4" s="16"/>
      <c r="G4" s="15"/>
    </row>
    <row r="5" spans="1:15" s="7" customFormat="1" ht="13.2" x14ac:dyDescent="0.25">
      <c r="A5" s="7" t="s">
        <v>0</v>
      </c>
      <c r="C5" s="126">
        <f ca="1">'Total Firma'!G3</f>
        <v>44338</v>
      </c>
      <c r="D5" s="126"/>
      <c r="E5" s="24"/>
      <c r="F5" s="46" t="s">
        <v>14</v>
      </c>
      <c r="M5" s="127"/>
      <c r="N5" s="127"/>
      <c r="O5" s="127"/>
    </row>
    <row r="6" spans="1:15" s="7" customFormat="1" ht="13.2" x14ac:dyDescent="0.25">
      <c r="A6" s="7" t="s">
        <v>12</v>
      </c>
      <c r="C6" s="130"/>
      <c r="D6" s="130"/>
      <c r="E6" s="24"/>
      <c r="F6" s="128"/>
      <c r="G6" s="128"/>
      <c r="H6" s="128"/>
      <c r="I6" s="128"/>
      <c r="J6" s="128"/>
      <c r="K6" s="128"/>
      <c r="M6" s="127"/>
      <c r="N6" s="127"/>
      <c r="O6" s="127"/>
    </row>
    <row r="7" spans="1:15" s="7" customFormat="1" ht="13.2" x14ac:dyDescent="0.25">
      <c r="A7" s="7" t="s">
        <v>13</v>
      </c>
      <c r="C7" s="130"/>
      <c r="D7" s="130"/>
      <c r="E7" s="24"/>
      <c r="F7" s="128"/>
      <c r="G7" s="128"/>
      <c r="H7" s="128"/>
      <c r="I7" s="128"/>
      <c r="J7" s="128"/>
      <c r="K7" s="128"/>
      <c r="M7" s="127"/>
      <c r="N7" s="127"/>
      <c r="O7" s="127"/>
    </row>
    <row r="8" spans="1:15" s="7" customFormat="1" ht="13.2" x14ac:dyDescent="0.25">
      <c r="A8" s="7" t="s">
        <v>29</v>
      </c>
      <c r="C8" s="130"/>
      <c r="D8" s="130"/>
      <c r="E8" s="15"/>
      <c r="F8" s="128"/>
      <c r="G8" s="128"/>
      <c r="H8" s="128"/>
      <c r="I8" s="128"/>
      <c r="J8" s="128"/>
      <c r="K8" s="128"/>
      <c r="M8" s="127"/>
      <c r="N8" s="127"/>
      <c r="O8" s="127"/>
    </row>
    <row r="9" spans="1:15" s="7" customFormat="1" ht="13.2" x14ac:dyDescent="0.25">
      <c r="C9" s="131"/>
      <c r="D9" s="131"/>
      <c r="E9" s="15"/>
      <c r="F9" s="16"/>
      <c r="G9" s="15"/>
      <c r="M9" s="83"/>
      <c r="N9" s="83"/>
      <c r="O9" s="83"/>
    </row>
    <row r="10" spans="1:15" ht="18" x14ac:dyDescent="0.35">
      <c r="A10" s="129">
        <f>'Total Firma'!A10:O10</f>
        <v>44196</v>
      </c>
      <c r="B10" s="129"/>
      <c r="C10" s="129"/>
      <c r="D10" s="129"/>
      <c r="E10" s="129"/>
      <c r="F10" s="129"/>
      <c r="G10" s="129"/>
      <c r="H10" s="129"/>
      <c r="I10" s="129"/>
      <c r="J10" s="129"/>
      <c r="K10" s="129"/>
      <c r="L10" s="129"/>
      <c r="M10" s="129"/>
      <c r="N10" s="129"/>
      <c r="O10" s="129"/>
    </row>
    <row r="11" spans="1:15" s="10" customFormat="1" ht="11.4" customHeight="1" x14ac:dyDescent="0.2"/>
    <row r="12" spans="1:15" s="11" customFormat="1" ht="11.4" customHeight="1" x14ac:dyDescent="0.25">
      <c r="A12" s="9" t="s">
        <v>86</v>
      </c>
      <c r="B12" s="9" t="str">
        <f ca="1">RIGHT(CELL("Dateiname",A66),LEN(CELL("Dateiname",A66))-FIND("]",CELL("Dateiname",A66)))</f>
        <v>ML 05</v>
      </c>
      <c r="C12" s="9"/>
      <c r="D12" s="9"/>
      <c r="E12" s="9"/>
      <c r="F12" s="9"/>
      <c r="G12" s="9"/>
      <c r="H12" s="9"/>
      <c r="I12" s="9"/>
      <c r="J12" s="9"/>
      <c r="K12" s="9"/>
      <c r="L12" s="9"/>
      <c r="M12" s="9"/>
      <c r="N12" s="9"/>
      <c r="O12" s="9"/>
    </row>
    <row r="13" spans="1:15" s="10" customFormat="1" ht="6" customHeight="1" x14ac:dyDescent="0.2">
      <c r="C13" s="8"/>
      <c r="D13" s="8"/>
      <c r="E13" s="8"/>
      <c r="F13" s="8"/>
      <c r="G13" s="8"/>
      <c r="H13" s="8"/>
      <c r="I13" s="8"/>
      <c r="J13" s="8"/>
      <c r="K13" s="8"/>
      <c r="L13" s="8"/>
      <c r="M13" s="8"/>
      <c r="N13" s="8"/>
      <c r="O13" s="8"/>
    </row>
    <row r="14" spans="1:15" s="11" customFormat="1" ht="11.4" customHeight="1" x14ac:dyDescent="0.25">
      <c r="A14" s="9" t="s">
        <v>3</v>
      </c>
      <c r="B14" s="61">
        <f>C14-1</f>
        <v>44195</v>
      </c>
      <c r="C14" s="50">
        <f>'Total Firma'!A10</f>
        <v>44196</v>
      </c>
      <c r="D14" s="50">
        <f>EDATE(C14,1)</f>
        <v>44227</v>
      </c>
      <c r="E14" s="50">
        <f t="shared" ref="E14:N14" si="0">EDATE(D14,1)</f>
        <v>44255</v>
      </c>
      <c r="F14" s="50">
        <f t="shared" si="0"/>
        <v>44286</v>
      </c>
      <c r="G14" s="50">
        <f t="shared" si="0"/>
        <v>44316</v>
      </c>
      <c r="H14" s="50">
        <f t="shared" si="0"/>
        <v>44347</v>
      </c>
      <c r="I14" s="50">
        <f t="shared" si="0"/>
        <v>44377</v>
      </c>
      <c r="J14" s="50">
        <f t="shared" si="0"/>
        <v>44408</v>
      </c>
      <c r="K14" s="50">
        <f t="shared" si="0"/>
        <v>44439</v>
      </c>
      <c r="L14" s="50">
        <f t="shared" si="0"/>
        <v>44469</v>
      </c>
      <c r="M14" s="50">
        <f t="shared" si="0"/>
        <v>44500</v>
      </c>
      <c r="N14" s="50">
        <f t="shared" si="0"/>
        <v>44530</v>
      </c>
      <c r="O14" s="50" t="s">
        <v>2</v>
      </c>
    </row>
    <row r="15" spans="1:15" s="10" customFormat="1" ht="6" customHeight="1" x14ac:dyDescent="0.2">
      <c r="C15" s="8"/>
      <c r="D15" s="8"/>
      <c r="E15" s="8"/>
      <c r="F15" s="8"/>
      <c r="G15" s="8"/>
      <c r="H15" s="8"/>
      <c r="I15" s="8"/>
      <c r="J15" s="8"/>
      <c r="K15" s="8"/>
      <c r="L15" s="8"/>
      <c r="M15" s="8"/>
      <c r="N15" s="8"/>
      <c r="O15" s="8"/>
    </row>
    <row r="16" spans="1:15" s="10" customFormat="1" ht="11.4" hidden="1" customHeight="1" x14ac:dyDescent="0.2">
      <c r="A16" s="10" t="s">
        <v>69</v>
      </c>
      <c r="B16" s="84">
        <f>DATEDIF($C$7,B14,"M")/12</f>
        <v>120.91666666666667</v>
      </c>
      <c r="C16" s="84">
        <f t="shared" ref="C16:N16" si="1">DATEDIF($C$7,C14,"M")/12</f>
        <v>121</v>
      </c>
      <c r="D16" s="84">
        <f t="shared" si="1"/>
        <v>121.08333333333333</v>
      </c>
      <c r="E16" s="84">
        <f t="shared" si="1"/>
        <v>121.16666666666667</v>
      </c>
      <c r="F16" s="84">
        <f t="shared" si="1"/>
        <v>121.25</v>
      </c>
      <c r="G16" s="84">
        <f t="shared" si="1"/>
        <v>121.33333333333333</v>
      </c>
      <c r="H16" s="84">
        <f t="shared" si="1"/>
        <v>121.41666666666667</v>
      </c>
      <c r="I16" s="84">
        <f t="shared" si="1"/>
        <v>121.5</v>
      </c>
      <c r="J16" s="84">
        <f t="shared" si="1"/>
        <v>121.58333333333333</v>
      </c>
      <c r="K16" s="84">
        <f t="shared" si="1"/>
        <v>121.66666666666667</v>
      </c>
      <c r="L16" s="84">
        <f t="shared" si="1"/>
        <v>121.75</v>
      </c>
      <c r="M16" s="84">
        <f t="shared" si="1"/>
        <v>121.83333333333333</v>
      </c>
      <c r="N16" s="84">
        <f t="shared" si="1"/>
        <v>121.91666666666667</v>
      </c>
      <c r="O16" s="55"/>
    </row>
    <row r="17" spans="1:15" s="10" customFormat="1" ht="6" hidden="1" customHeight="1" x14ac:dyDescent="0.2">
      <c r="C17" s="8"/>
      <c r="D17" s="8"/>
      <c r="E17" s="8"/>
      <c r="F17" s="8"/>
      <c r="G17" s="8"/>
      <c r="H17" s="8"/>
      <c r="I17" s="8"/>
      <c r="J17" s="8"/>
      <c r="K17" s="8"/>
      <c r="L17" s="8"/>
      <c r="M17" s="8"/>
      <c r="N17" s="8"/>
      <c r="O17" s="8"/>
    </row>
    <row r="18" spans="1:15" s="10" customFormat="1" ht="11.4" hidden="1" customHeight="1" x14ac:dyDescent="0.2">
      <c r="A18" s="10" t="s">
        <v>79</v>
      </c>
      <c r="B18" s="85"/>
      <c r="C18" s="85">
        <f>IF(C$41&gt;0,1,0)</f>
        <v>0</v>
      </c>
      <c r="D18" s="85">
        <f t="shared" ref="D18:N18" si="2">IF(D$41&gt;0,1,0)</f>
        <v>0</v>
      </c>
      <c r="E18" s="85">
        <f t="shared" si="2"/>
        <v>0</v>
      </c>
      <c r="F18" s="85">
        <f t="shared" si="2"/>
        <v>0</v>
      </c>
      <c r="G18" s="85">
        <f t="shared" si="2"/>
        <v>0</v>
      </c>
      <c r="H18" s="85">
        <f t="shared" si="2"/>
        <v>0</v>
      </c>
      <c r="I18" s="85">
        <f t="shared" si="2"/>
        <v>0</v>
      </c>
      <c r="J18" s="85">
        <f t="shared" si="2"/>
        <v>0</v>
      </c>
      <c r="K18" s="85">
        <f t="shared" si="2"/>
        <v>0</v>
      </c>
      <c r="L18" s="85">
        <f t="shared" si="2"/>
        <v>0</v>
      </c>
      <c r="M18" s="85">
        <f t="shared" si="2"/>
        <v>0</v>
      </c>
      <c r="N18" s="85">
        <f t="shared" si="2"/>
        <v>0</v>
      </c>
      <c r="O18" s="27">
        <f>SUM(C18:N18)</f>
        <v>0</v>
      </c>
    </row>
    <row r="19" spans="1:15" s="10" customFormat="1" ht="11.4" hidden="1" customHeight="1" x14ac:dyDescent="0.2">
      <c r="A19" s="10" t="s">
        <v>74</v>
      </c>
      <c r="B19" s="85"/>
      <c r="C19" s="85">
        <f t="shared" ref="C19:N19" si="3">IF(C$47&gt;0,1,0)</f>
        <v>0</v>
      </c>
      <c r="D19" s="85">
        <f t="shared" si="3"/>
        <v>0</v>
      </c>
      <c r="E19" s="85">
        <f t="shared" si="3"/>
        <v>0</v>
      </c>
      <c r="F19" s="85">
        <f t="shared" si="3"/>
        <v>0</v>
      </c>
      <c r="G19" s="85">
        <f t="shared" si="3"/>
        <v>0</v>
      </c>
      <c r="H19" s="85">
        <f t="shared" si="3"/>
        <v>0</v>
      </c>
      <c r="I19" s="85">
        <f t="shared" si="3"/>
        <v>0</v>
      </c>
      <c r="J19" s="85">
        <f t="shared" si="3"/>
        <v>0</v>
      </c>
      <c r="K19" s="85">
        <f t="shared" si="3"/>
        <v>0</v>
      </c>
      <c r="L19" s="85">
        <f t="shared" si="3"/>
        <v>0</v>
      </c>
      <c r="M19" s="85">
        <f t="shared" si="3"/>
        <v>0</v>
      </c>
      <c r="N19" s="85">
        <f t="shared" si="3"/>
        <v>0</v>
      </c>
      <c r="O19" s="27">
        <f>SUM(C19:N19)</f>
        <v>0</v>
      </c>
    </row>
    <row r="20" spans="1:15" s="10" customFormat="1" ht="11.4" hidden="1" customHeight="1" x14ac:dyDescent="0.2">
      <c r="A20" s="10" t="s">
        <v>145</v>
      </c>
      <c r="B20" s="85"/>
      <c r="C20" s="85">
        <f>IF(C$16&gt;=IF($C$8="W",'Total Firma'!$G$7,'Total Firma'!$G$8),1,0)</f>
        <v>1</v>
      </c>
      <c r="D20" s="85">
        <f>IF(D$16&gt;=IF($C$8="W",'Total Firma'!$G$7,'Total Firma'!$G$8),1,0)</f>
        <v>1</v>
      </c>
      <c r="E20" s="85">
        <f>IF(E$16&gt;=IF($C$8="W",'Total Firma'!$G$7,'Total Firma'!$G$8),1,0)</f>
        <v>1</v>
      </c>
      <c r="F20" s="85">
        <f>IF(F$16&gt;=IF($C$8="W",'Total Firma'!$G$7,'Total Firma'!$G$8),1,0)</f>
        <v>1</v>
      </c>
      <c r="G20" s="85">
        <f>IF(G$16&gt;=IF($C$8="W",'Total Firma'!$G$7,'Total Firma'!$G$8),1,0)</f>
        <v>1</v>
      </c>
      <c r="H20" s="85">
        <f>IF(H$16&gt;=IF($C$8="W",'Total Firma'!$G$7,'Total Firma'!$G$8),1,0)</f>
        <v>1</v>
      </c>
      <c r="I20" s="85">
        <f>IF(I$16&gt;=IF($C$8="W",'Total Firma'!$G$7,'Total Firma'!$G$8),1,0)</f>
        <v>1</v>
      </c>
      <c r="J20" s="85">
        <f>IF(J$16&gt;=IF($C$8="W",'Total Firma'!$G$7,'Total Firma'!$G$8),1,0)</f>
        <v>1</v>
      </c>
      <c r="K20" s="85">
        <f>IF(K$16&gt;=IF($C$8="W",'Total Firma'!$G$7,'Total Firma'!$G$8),1,0)</f>
        <v>1</v>
      </c>
      <c r="L20" s="85">
        <f>IF(L$16&gt;=IF($C$8="W",'Total Firma'!$G$7,'Total Firma'!$G$8),1,0)</f>
        <v>1</v>
      </c>
      <c r="M20" s="85">
        <f>IF(M$16&gt;=IF($C$8="W",'Total Firma'!$G$7,'Total Firma'!$G$8),1,0)</f>
        <v>1</v>
      </c>
      <c r="N20" s="85">
        <f>IF(N$16&gt;=IF($C$8="W",'Total Firma'!$G$7,'Total Firma'!$G$8),1,0)</f>
        <v>1</v>
      </c>
      <c r="O20" s="27">
        <f>SUM(C20:N20)</f>
        <v>12</v>
      </c>
    </row>
    <row r="21" spans="1:15" s="10" customFormat="1" ht="6" hidden="1" customHeight="1" x14ac:dyDescent="0.2">
      <c r="C21" s="8"/>
      <c r="D21" s="8"/>
      <c r="E21" s="8"/>
      <c r="F21" s="8"/>
      <c r="G21" s="8"/>
      <c r="H21" s="8"/>
      <c r="I21" s="8"/>
      <c r="J21" s="8"/>
      <c r="K21" s="8"/>
      <c r="L21" s="8"/>
      <c r="M21" s="8"/>
      <c r="N21" s="8"/>
      <c r="O21" s="22"/>
    </row>
    <row r="22" spans="1:15" s="10" customFormat="1" ht="11.4" customHeight="1" x14ac:dyDescent="0.2">
      <c r="A22" s="10" t="s">
        <v>37</v>
      </c>
      <c r="B22" s="26"/>
      <c r="C22" s="30">
        <v>0</v>
      </c>
      <c r="D22" s="30">
        <v>0</v>
      </c>
      <c r="E22" s="30">
        <v>0</v>
      </c>
      <c r="F22" s="30">
        <v>0</v>
      </c>
      <c r="G22" s="30">
        <v>0</v>
      </c>
      <c r="H22" s="30">
        <v>0</v>
      </c>
      <c r="I22" s="30">
        <v>0</v>
      </c>
      <c r="J22" s="30">
        <v>0</v>
      </c>
      <c r="K22" s="30">
        <v>0</v>
      </c>
      <c r="L22" s="30">
        <v>0</v>
      </c>
      <c r="M22" s="30">
        <v>0</v>
      </c>
      <c r="N22" s="30">
        <v>0</v>
      </c>
      <c r="O22" s="25">
        <f>SUM(C22:N22)</f>
        <v>0</v>
      </c>
    </row>
    <row r="23" spans="1:15" s="10" customFormat="1" ht="11.4" hidden="1" customHeight="1" x14ac:dyDescent="0.2">
      <c r="A23" s="57"/>
      <c r="B23" s="58"/>
      <c r="C23" s="30">
        <v>0</v>
      </c>
      <c r="D23" s="30">
        <v>0</v>
      </c>
      <c r="E23" s="30">
        <v>0</v>
      </c>
      <c r="F23" s="30">
        <v>0</v>
      </c>
      <c r="G23" s="30">
        <v>0</v>
      </c>
      <c r="H23" s="30">
        <v>0</v>
      </c>
      <c r="I23" s="30">
        <v>0</v>
      </c>
      <c r="J23" s="30">
        <v>0</v>
      </c>
      <c r="K23" s="30">
        <v>0</v>
      </c>
      <c r="L23" s="30">
        <v>0</v>
      </c>
      <c r="M23" s="30">
        <v>0</v>
      </c>
      <c r="N23" s="30">
        <v>0</v>
      </c>
      <c r="O23" s="59"/>
    </row>
    <row r="24" spans="1:15" s="10" customFormat="1" ht="11.4" customHeight="1" x14ac:dyDescent="0.2">
      <c r="A24" s="10" t="s">
        <v>36</v>
      </c>
      <c r="B24" s="26"/>
      <c r="C24" s="30">
        <v>0</v>
      </c>
      <c r="D24" s="30">
        <v>0</v>
      </c>
      <c r="E24" s="30">
        <v>0</v>
      </c>
      <c r="F24" s="30">
        <v>0</v>
      </c>
      <c r="G24" s="30">
        <v>0</v>
      </c>
      <c r="H24" s="30">
        <v>0</v>
      </c>
      <c r="I24" s="30">
        <v>0</v>
      </c>
      <c r="J24" s="30">
        <v>0</v>
      </c>
      <c r="K24" s="30">
        <v>0</v>
      </c>
      <c r="L24" s="30">
        <v>0</v>
      </c>
      <c r="M24" s="30">
        <v>0</v>
      </c>
      <c r="N24" s="30">
        <v>0</v>
      </c>
      <c r="O24" s="25">
        <f>SUM(C24:N24)</f>
        <v>0</v>
      </c>
    </row>
    <row r="25" spans="1:15" s="10" customFormat="1" ht="11.4" hidden="1" customHeight="1" x14ac:dyDescent="0.2">
      <c r="A25" s="57"/>
      <c r="B25" s="59"/>
      <c r="C25" s="59"/>
      <c r="D25" s="59"/>
      <c r="E25" s="59"/>
      <c r="F25" s="59"/>
      <c r="G25" s="59"/>
      <c r="H25" s="59"/>
      <c r="I25" s="59"/>
      <c r="J25" s="59"/>
      <c r="K25" s="59"/>
      <c r="L25" s="59"/>
      <c r="M25" s="59"/>
      <c r="N25" s="59"/>
      <c r="O25" s="59"/>
    </row>
    <row r="26" spans="1:15" s="9" customFormat="1" ht="11.4" customHeight="1" x14ac:dyDescent="0.25">
      <c r="A26" s="9" t="s">
        <v>25</v>
      </c>
      <c r="B26" s="26"/>
      <c r="C26" s="28">
        <f t="shared" ref="C26:N26" si="4">ROUND(SUM(C22:C25)*2,1)/2</f>
        <v>0</v>
      </c>
      <c r="D26" s="28">
        <f t="shared" si="4"/>
        <v>0</v>
      </c>
      <c r="E26" s="28">
        <f t="shared" si="4"/>
        <v>0</v>
      </c>
      <c r="F26" s="28">
        <f t="shared" si="4"/>
        <v>0</v>
      </c>
      <c r="G26" s="28">
        <f t="shared" si="4"/>
        <v>0</v>
      </c>
      <c r="H26" s="28">
        <f t="shared" si="4"/>
        <v>0</v>
      </c>
      <c r="I26" s="28">
        <f t="shared" si="4"/>
        <v>0</v>
      </c>
      <c r="J26" s="28">
        <f t="shared" si="4"/>
        <v>0</v>
      </c>
      <c r="K26" s="28">
        <f t="shared" si="4"/>
        <v>0</v>
      </c>
      <c r="L26" s="28">
        <f t="shared" si="4"/>
        <v>0</v>
      </c>
      <c r="M26" s="28">
        <f t="shared" si="4"/>
        <v>0</v>
      </c>
      <c r="N26" s="28">
        <f t="shared" si="4"/>
        <v>0</v>
      </c>
      <c r="O26" s="28">
        <f>SUM(C26:N26)</f>
        <v>0</v>
      </c>
    </row>
    <row r="27" spans="1:15" s="10" customFormat="1" ht="6" customHeight="1" x14ac:dyDescent="0.2">
      <c r="B27" s="26"/>
      <c r="C27" s="27"/>
      <c r="D27" s="27"/>
      <c r="E27" s="27"/>
      <c r="F27" s="27"/>
      <c r="G27" s="27"/>
      <c r="H27" s="27"/>
      <c r="I27" s="27"/>
      <c r="J27" s="27"/>
      <c r="K27" s="27"/>
      <c r="L27" s="27"/>
      <c r="M27" s="27"/>
      <c r="N27" s="27"/>
      <c r="O27" s="25"/>
    </row>
    <row r="28" spans="1:15" s="10" customFormat="1" ht="11.4" customHeight="1" x14ac:dyDescent="0.2">
      <c r="A28" s="10" t="s">
        <v>73</v>
      </c>
      <c r="B28" s="26"/>
      <c r="C28" s="30">
        <v>0</v>
      </c>
      <c r="D28" s="30">
        <v>0</v>
      </c>
      <c r="E28" s="30">
        <v>0</v>
      </c>
      <c r="F28" s="30">
        <v>0</v>
      </c>
      <c r="G28" s="30">
        <v>0</v>
      </c>
      <c r="H28" s="30">
        <v>0</v>
      </c>
      <c r="I28" s="30">
        <v>0</v>
      </c>
      <c r="J28" s="30">
        <v>0</v>
      </c>
      <c r="K28" s="30">
        <v>0</v>
      </c>
      <c r="L28" s="30">
        <v>0</v>
      </c>
      <c r="M28" s="30">
        <v>0</v>
      </c>
      <c r="N28" s="30">
        <v>0</v>
      </c>
      <c r="O28" s="25">
        <f>SUM(C28:N28)</f>
        <v>0</v>
      </c>
    </row>
    <row r="29" spans="1:15" s="9" customFormat="1" ht="11.4" customHeight="1" x14ac:dyDescent="0.25">
      <c r="A29" s="9" t="s">
        <v>28</v>
      </c>
      <c r="B29" s="26"/>
      <c r="C29" s="28">
        <f t="shared" ref="C29:N29" si="5">SUM(C26:C28)</f>
        <v>0</v>
      </c>
      <c r="D29" s="28">
        <f t="shared" si="5"/>
        <v>0</v>
      </c>
      <c r="E29" s="28">
        <f t="shared" si="5"/>
        <v>0</v>
      </c>
      <c r="F29" s="28">
        <f t="shared" si="5"/>
        <v>0</v>
      </c>
      <c r="G29" s="28">
        <f t="shared" si="5"/>
        <v>0</v>
      </c>
      <c r="H29" s="28">
        <f t="shared" si="5"/>
        <v>0</v>
      </c>
      <c r="I29" s="28">
        <f t="shared" si="5"/>
        <v>0</v>
      </c>
      <c r="J29" s="28">
        <f t="shared" si="5"/>
        <v>0</v>
      </c>
      <c r="K29" s="28">
        <f t="shared" si="5"/>
        <v>0</v>
      </c>
      <c r="L29" s="28">
        <f t="shared" si="5"/>
        <v>0</v>
      </c>
      <c r="M29" s="28">
        <f t="shared" si="5"/>
        <v>0</v>
      </c>
      <c r="N29" s="28">
        <f t="shared" si="5"/>
        <v>0</v>
      </c>
      <c r="O29" s="28">
        <f>SUM(C29:N29)</f>
        <v>0</v>
      </c>
    </row>
    <row r="30" spans="1:15" s="10" customFormat="1" ht="6" customHeight="1" x14ac:dyDescent="0.2">
      <c r="B30" s="26"/>
      <c r="C30" s="27"/>
      <c r="D30" s="27"/>
      <c r="E30" s="27"/>
      <c r="F30" s="27"/>
      <c r="G30" s="27"/>
      <c r="H30" s="27"/>
      <c r="I30" s="27"/>
      <c r="J30" s="27"/>
      <c r="K30" s="27"/>
      <c r="L30" s="27"/>
      <c r="M30" s="27"/>
      <c r="N30" s="27"/>
      <c r="O30" s="25"/>
    </row>
    <row r="31" spans="1:15" s="10" customFormat="1" ht="11.4" hidden="1" customHeight="1" x14ac:dyDescent="0.2">
      <c r="A31" s="10" t="s">
        <v>68</v>
      </c>
      <c r="B31" s="26"/>
      <c r="C31" s="25">
        <f t="shared" ref="C31:N31" si="6">IF($B$16&lt;17,C$29,0)</f>
        <v>0</v>
      </c>
      <c r="D31" s="25">
        <f t="shared" si="6"/>
        <v>0</v>
      </c>
      <c r="E31" s="25">
        <f t="shared" si="6"/>
        <v>0</v>
      </c>
      <c r="F31" s="25">
        <f t="shared" si="6"/>
        <v>0</v>
      </c>
      <c r="G31" s="25">
        <f t="shared" si="6"/>
        <v>0</v>
      </c>
      <c r="H31" s="25">
        <f t="shared" si="6"/>
        <v>0</v>
      </c>
      <c r="I31" s="25">
        <f t="shared" si="6"/>
        <v>0</v>
      </c>
      <c r="J31" s="25">
        <f t="shared" si="6"/>
        <v>0</v>
      </c>
      <c r="K31" s="25">
        <f t="shared" si="6"/>
        <v>0</v>
      </c>
      <c r="L31" s="25">
        <f t="shared" si="6"/>
        <v>0</v>
      </c>
      <c r="M31" s="25">
        <f t="shared" si="6"/>
        <v>0</v>
      </c>
      <c r="N31" s="25">
        <f t="shared" si="6"/>
        <v>0</v>
      </c>
      <c r="O31" s="25">
        <f>SUM(C32:N32)</f>
        <v>0</v>
      </c>
    </row>
    <row r="32" spans="1:15" s="10" customFormat="1" ht="11.4" hidden="1" customHeight="1" x14ac:dyDescent="0.2">
      <c r="A32" s="10" t="s">
        <v>70</v>
      </c>
      <c r="B32" s="26"/>
      <c r="C32" s="25">
        <f>IF(C$16&gt;=IF($C$8="W",'Total Firma'!$G$7,'Total Firma'!$G$8),C$29,0)</f>
        <v>0</v>
      </c>
      <c r="D32" s="25">
        <f>IF(D$16&gt;=IF($C$8="W",'Total Firma'!$G$7,'Total Firma'!$G$8),D$29,0)</f>
        <v>0</v>
      </c>
      <c r="E32" s="25">
        <f>IF(E$16&gt;=IF($C$8="W",'Total Firma'!$G$7,'Total Firma'!$G$8),E$29,0)</f>
        <v>0</v>
      </c>
      <c r="F32" s="25">
        <f>IF(F$16&gt;=IF($C$8="W",'Total Firma'!$G$7,'Total Firma'!$G$8),F$29,0)</f>
        <v>0</v>
      </c>
      <c r="G32" s="25">
        <f>IF(G$16&gt;=IF($C$8="W",'Total Firma'!$G$7,'Total Firma'!$G$8),G$29,0)</f>
        <v>0</v>
      </c>
      <c r="H32" s="25">
        <f>IF(H$16&gt;=IF($C$8="W",'Total Firma'!$G$7,'Total Firma'!$G$8),H$29,0)</f>
        <v>0</v>
      </c>
      <c r="I32" s="25">
        <f>IF(I$16&gt;=IF($C$8="W",'Total Firma'!$G$7,'Total Firma'!$G$8),I$29,0)</f>
        <v>0</v>
      </c>
      <c r="J32" s="25">
        <f>IF(J$16&gt;=IF($C$8="W",'Total Firma'!$G$7,'Total Firma'!$G$8),J$29,0)</f>
        <v>0</v>
      </c>
      <c r="K32" s="25">
        <f>IF(K$16&gt;=IF($C$8="W",'Total Firma'!$G$7,'Total Firma'!$G$8),K$29,0)</f>
        <v>0</v>
      </c>
      <c r="L32" s="25">
        <f>IF(L$16&gt;=IF($C$8="W",'Total Firma'!$G$7,'Total Firma'!$G$8),L$29,0)</f>
        <v>0</v>
      </c>
      <c r="M32" s="25">
        <f>IF(M$16&gt;=IF($C$8="W",'Total Firma'!$G$7,'Total Firma'!$G$8),M$29,0)</f>
        <v>0</v>
      </c>
      <c r="N32" s="25">
        <f>IF(N$16&gt;=IF($C$8="W",'Total Firma'!$G$7,'Total Firma'!$G$8),N$29,0)</f>
        <v>0</v>
      </c>
      <c r="O32" s="25">
        <f>SUM(C32:N32)</f>
        <v>0</v>
      </c>
    </row>
    <row r="33" spans="1:15" s="10" customFormat="1" ht="11.4" hidden="1" customHeight="1" x14ac:dyDescent="0.2">
      <c r="A33" s="10" t="s">
        <v>116</v>
      </c>
      <c r="B33" s="26"/>
      <c r="C33" s="25">
        <f>IF(C$16&gt;=IF($C$8="W",'Total Firma'!$N$7,'Total Firma'!$N$8),C$47,0)</f>
        <v>0</v>
      </c>
      <c r="D33" s="25">
        <f>IF(D$16&gt;=IF($C$8="W",'Total Firma'!$N$7,'Total Firma'!$N$8),D$47,0)</f>
        <v>0</v>
      </c>
      <c r="E33" s="25">
        <f>IF(E$16&gt;=IF($C$8="W",'Total Firma'!$N$7,'Total Firma'!$N$8),E$47,0)</f>
        <v>0</v>
      </c>
      <c r="F33" s="25">
        <f>IF(F$16&gt;=IF($C$8="W",'Total Firma'!$N$7,'Total Firma'!$N$8),F$47,0)</f>
        <v>0</v>
      </c>
      <c r="G33" s="25">
        <f>IF(G$16&gt;=IF($C$8="W",'Total Firma'!$N$7,'Total Firma'!$N$8),G$47,0)</f>
        <v>0</v>
      </c>
      <c r="H33" s="25">
        <f>IF(H$16&gt;=IF($C$8="W",'Total Firma'!$N$7,'Total Firma'!$N$8),H$47,0)</f>
        <v>0</v>
      </c>
      <c r="I33" s="25">
        <f>IF(I$16&gt;=IF($C$8="W",'Total Firma'!$N$7,'Total Firma'!$N$8),I$47,0)</f>
        <v>0</v>
      </c>
      <c r="J33" s="25">
        <f>IF(J$16&gt;=IF($C$8="W",'Total Firma'!$N$7,'Total Firma'!$N$8),J$47,0)</f>
        <v>0</v>
      </c>
      <c r="K33" s="25">
        <f>IF(K$16&gt;=IF($C$8="W",'Total Firma'!$N$7,'Total Firma'!$N$8),K$47,0)</f>
        <v>0</v>
      </c>
      <c r="L33" s="25">
        <f>IF(L$16&gt;=IF($C$8="W",'Total Firma'!$N$7,'Total Firma'!$N$8),L$47,0)</f>
        <v>0</v>
      </c>
      <c r="M33" s="25">
        <f>IF(M$16&gt;=IF($C$8="W",'Total Firma'!$N$7,'Total Firma'!$N$8),M$47,0)</f>
        <v>0</v>
      </c>
      <c r="N33" s="25">
        <f>IF(N$16&gt;=IF($C$8="W",'Total Firma'!$N$7,'Total Firma'!$N$8),N$47,0)</f>
        <v>0</v>
      </c>
      <c r="O33" s="25">
        <f>SUM(C33:N33)</f>
        <v>0</v>
      </c>
    </row>
    <row r="34" spans="1:15" s="10" customFormat="1" ht="5.25" hidden="1" customHeight="1" x14ac:dyDescent="0.2">
      <c r="B34" s="26"/>
      <c r="C34" s="27"/>
      <c r="D34" s="27"/>
      <c r="E34" s="27"/>
      <c r="F34" s="27"/>
      <c r="G34" s="27"/>
      <c r="H34" s="27"/>
      <c r="I34" s="27"/>
      <c r="J34" s="27"/>
      <c r="K34" s="27"/>
      <c r="L34" s="27"/>
      <c r="M34" s="27"/>
      <c r="N34" s="27"/>
      <c r="O34" s="25"/>
    </row>
    <row r="35" spans="1:15" s="10" customFormat="1" ht="11.4" hidden="1" customHeight="1" x14ac:dyDescent="0.2">
      <c r="A35" s="10" t="s">
        <v>148</v>
      </c>
      <c r="B35" s="26"/>
      <c r="C35" s="25">
        <f>IF(C20&gt;0,'Total Firma'!$F7+B37,0+B37)</f>
        <v>1400</v>
      </c>
      <c r="D35" s="25">
        <f>IF(D20&gt;0,'Total Firma'!$F7+C37,0+C37)</f>
        <v>2800</v>
      </c>
      <c r="E35" s="25">
        <f>IF(E20&gt;0,'Total Firma'!$F7+D37,0+D37)</f>
        <v>4200</v>
      </c>
      <c r="F35" s="25">
        <f>IF(F20&gt;0,'Total Firma'!$F7+E37,0+E37)</f>
        <v>5600</v>
      </c>
      <c r="G35" s="25">
        <f>IF(G20&gt;0,'Total Firma'!$F7+F37,0+F37)</f>
        <v>7000</v>
      </c>
      <c r="H35" s="25">
        <f>IF(H20&gt;0,'Total Firma'!$F7+G37,0+G37)</f>
        <v>8400</v>
      </c>
      <c r="I35" s="25">
        <f>IF(I20&gt;0,'Total Firma'!$F7+H37,0+H37)</f>
        <v>9800</v>
      </c>
      <c r="J35" s="25">
        <f>IF(J20&gt;0,'Total Firma'!$F7+I37,0+I37)</f>
        <v>11200</v>
      </c>
      <c r="K35" s="25">
        <f>IF(K20&gt;0,'Total Firma'!$F7+J37,0+J37)</f>
        <v>12600</v>
      </c>
      <c r="L35" s="25">
        <f>IF(L20&gt;0,'Total Firma'!$F7+K37,0+K37)</f>
        <v>14000</v>
      </c>
      <c r="M35" s="25">
        <f>IF(M20&gt;0,'Total Firma'!$F7+L37,0+L37)</f>
        <v>15400</v>
      </c>
      <c r="N35" s="25">
        <f>IF(N20&gt;0,'Total Firma'!$F7+M37,0+M37)</f>
        <v>16800</v>
      </c>
      <c r="O35" s="25">
        <f>SUM(C35:N35)</f>
        <v>109200</v>
      </c>
    </row>
    <row r="36" spans="1:15" s="10" customFormat="1" ht="11.4" hidden="1" customHeight="1" x14ac:dyDescent="0.2">
      <c r="A36" s="10" t="s">
        <v>147</v>
      </c>
      <c r="B36" s="26"/>
      <c r="C36" s="25">
        <f>IF(C32&gt;C35,C35*-1,C32*-1)</f>
        <v>0</v>
      </c>
      <c r="D36" s="25">
        <f t="shared" ref="D36:N36" si="7">IF(D32&gt;D35,D35*-1,D32*-1)</f>
        <v>0</v>
      </c>
      <c r="E36" s="25">
        <f t="shared" si="7"/>
        <v>0</v>
      </c>
      <c r="F36" s="25">
        <f t="shared" si="7"/>
        <v>0</v>
      </c>
      <c r="G36" s="25">
        <f t="shared" si="7"/>
        <v>0</v>
      </c>
      <c r="H36" s="25">
        <f t="shared" si="7"/>
        <v>0</v>
      </c>
      <c r="I36" s="25">
        <f t="shared" si="7"/>
        <v>0</v>
      </c>
      <c r="J36" s="25">
        <f t="shared" si="7"/>
        <v>0</v>
      </c>
      <c r="K36" s="25">
        <f t="shared" si="7"/>
        <v>0</v>
      </c>
      <c r="L36" s="25">
        <f t="shared" si="7"/>
        <v>0</v>
      </c>
      <c r="M36" s="25">
        <f t="shared" si="7"/>
        <v>0</v>
      </c>
      <c r="N36" s="25">
        <f t="shared" si="7"/>
        <v>0</v>
      </c>
      <c r="O36" s="25">
        <f>SUM(C36:N36)</f>
        <v>0</v>
      </c>
    </row>
    <row r="37" spans="1:15" s="10" customFormat="1" ht="11.4" hidden="1" customHeight="1" x14ac:dyDescent="0.2">
      <c r="A37" s="10" t="s">
        <v>146</v>
      </c>
      <c r="B37" s="26"/>
      <c r="C37" s="25">
        <f t="shared" ref="C37:G37" si="8">SUM(C35:C36)</f>
        <v>1400</v>
      </c>
      <c r="D37" s="25">
        <f t="shared" si="8"/>
        <v>2800</v>
      </c>
      <c r="E37" s="25">
        <f t="shared" si="8"/>
        <v>4200</v>
      </c>
      <c r="F37" s="25">
        <f t="shared" si="8"/>
        <v>5600</v>
      </c>
      <c r="G37" s="25">
        <f t="shared" si="8"/>
        <v>7000</v>
      </c>
      <c r="H37" s="25">
        <f>SUM(H35:H36)</f>
        <v>8400</v>
      </c>
      <c r="I37" s="25">
        <f t="shared" ref="I37:M37" si="9">SUM(I35:I36)</f>
        <v>9800</v>
      </c>
      <c r="J37" s="25">
        <f t="shared" si="9"/>
        <v>11200</v>
      </c>
      <c r="K37" s="25">
        <f t="shared" si="9"/>
        <v>12600</v>
      </c>
      <c r="L37" s="25">
        <f t="shared" si="9"/>
        <v>14000</v>
      </c>
      <c r="M37" s="25">
        <f t="shared" si="9"/>
        <v>15400</v>
      </c>
      <c r="N37" s="25">
        <f>SUM(N35:N36)</f>
        <v>16800</v>
      </c>
      <c r="O37" s="25">
        <f>SUM(C37:N37)</f>
        <v>109200</v>
      </c>
    </row>
    <row r="38" spans="1:15" s="10" customFormat="1" ht="5.25" hidden="1" customHeight="1" x14ac:dyDescent="0.2">
      <c r="B38" s="26"/>
      <c r="C38" s="27"/>
      <c r="D38" s="27"/>
      <c r="E38" s="27"/>
      <c r="F38" s="27"/>
      <c r="G38" s="27"/>
      <c r="H38" s="27"/>
      <c r="I38" s="27"/>
      <c r="J38" s="27"/>
      <c r="K38" s="27"/>
      <c r="L38" s="27"/>
      <c r="M38" s="27"/>
      <c r="N38" s="27"/>
      <c r="O38" s="25"/>
    </row>
    <row r="39" spans="1:15" s="10" customFormat="1" ht="11.4" hidden="1" customHeight="1" x14ac:dyDescent="0.2">
      <c r="A39" s="10" t="s">
        <v>63</v>
      </c>
      <c r="B39" s="26"/>
      <c r="C39" s="25">
        <f>IF(SUM(C29-C31+C36)&gt;0,SUM(C29-C31+C36),0)</f>
        <v>0</v>
      </c>
      <c r="D39" s="25">
        <f t="shared" ref="D39:N39" si="10">IF(SUM(D29-D31+D36)&gt;0,SUM(D29-D31+D36),0)</f>
        <v>0</v>
      </c>
      <c r="E39" s="25">
        <f t="shared" si="10"/>
        <v>0</v>
      </c>
      <c r="F39" s="25">
        <f t="shared" si="10"/>
        <v>0</v>
      </c>
      <c r="G39" s="25">
        <f t="shared" si="10"/>
        <v>0</v>
      </c>
      <c r="H39" s="25">
        <f t="shared" si="10"/>
        <v>0</v>
      </c>
      <c r="I39" s="25">
        <f t="shared" si="10"/>
        <v>0</v>
      </c>
      <c r="J39" s="25">
        <f>IF(SUM(J29-J31+J36)&gt;0,SUM(J29-J31+J36),0)</f>
        <v>0</v>
      </c>
      <c r="K39" s="25">
        <f t="shared" si="10"/>
        <v>0</v>
      </c>
      <c r="L39" s="25">
        <f t="shared" si="10"/>
        <v>0</v>
      </c>
      <c r="M39" s="25">
        <f t="shared" si="10"/>
        <v>0</v>
      </c>
      <c r="N39" s="25">
        <f t="shared" si="10"/>
        <v>0</v>
      </c>
      <c r="O39" s="25">
        <f>SUM(C39:N39)</f>
        <v>0</v>
      </c>
    </row>
    <row r="40" spans="1:15" s="10" customFormat="1" ht="5.25" hidden="1" customHeight="1" x14ac:dyDescent="0.2">
      <c r="B40" s="26"/>
      <c r="C40" s="27"/>
      <c r="D40" s="27"/>
      <c r="E40" s="27"/>
      <c r="F40" s="27"/>
      <c r="G40" s="27"/>
      <c r="H40" s="27"/>
      <c r="I40" s="27"/>
      <c r="J40" s="27"/>
      <c r="K40" s="27"/>
      <c r="L40" s="27"/>
      <c r="M40" s="27"/>
      <c r="N40" s="27"/>
      <c r="O40" s="25"/>
    </row>
    <row r="41" spans="1:15" s="10" customFormat="1" ht="11.4" hidden="1" customHeight="1" x14ac:dyDescent="0.2">
      <c r="A41" s="10" t="s">
        <v>82</v>
      </c>
      <c r="B41" s="26"/>
      <c r="C41" s="25">
        <f t="shared" ref="C41:N41" si="11">C29-C31-C32</f>
        <v>0</v>
      </c>
      <c r="D41" s="25">
        <f t="shared" si="11"/>
        <v>0</v>
      </c>
      <c r="E41" s="25">
        <f t="shared" si="11"/>
        <v>0</v>
      </c>
      <c r="F41" s="25">
        <f t="shared" si="11"/>
        <v>0</v>
      </c>
      <c r="G41" s="25">
        <f t="shared" si="11"/>
        <v>0</v>
      </c>
      <c r="H41" s="25">
        <f t="shared" si="11"/>
        <v>0</v>
      </c>
      <c r="I41" s="25">
        <f t="shared" si="11"/>
        <v>0</v>
      </c>
      <c r="J41" s="25">
        <f t="shared" si="11"/>
        <v>0</v>
      </c>
      <c r="K41" s="25">
        <f t="shared" si="11"/>
        <v>0</v>
      </c>
      <c r="L41" s="25">
        <f t="shared" si="11"/>
        <v>0</v>
      </c>
      <c r="M41" s="25">
        <f t="shared" si="11"/>
        <v>0</v>
      </c>
      <c r="N41" s="25">
        <f t="shared" si="11"/>
        <v>0</v>
      </c>
      <c r="O41" s="25">
        <f>SUM(C41:N41)</f>
        <v>0</v>
      </c>
    </row>
    <row r="42" spans="1:15" s="10" customFormat="1" ht="11.4" hidden="1" customHeight="1" x14ac:dyDescent="0.2">
      <c r="A42" s="10" t="s">
        <v>110</v>
      </c>
      <c r="B42" s="26"/>
      <c r="C42" s="25">
        <f>IF(C41&lt;='Total Firma'!$J$7,C41,'Total Firma'!$J$7)</f>
        <v>0</v>
      </c>
      <c r="D42" s="25">
        <f>IF(D41&lt;='Total Firma'!$J$7,D41,'Total Firma'!$J$7)</f>
        <v>0</v>
      </c>
      <c r="E42" s="25">
        <f>IF(E41&lt;='Total Firma'!$J$7,E41,'Total Firma'!$J$7)</f>
        <v>0</v>
      </c>
      <c r="F42" s="25">
        <f>IF(F41&lt;='Total Firma'!$J$7,F41,'Total Firma'!$J$7)</f>
        <v>0</v>
      </c>
      <c r="G42" s="25">
        <f>IF(G41&lt;='Total Firma'!$J$7,G41,'Total Firma'!$J$7)</f>
        <v>0</v>
      </c>
      <c r="H42" s="25">
        <f>IF(H41&lt;='Total Firma'!$J$7,H41,'Total Firma'!$J$7)</f>
        <v>0</v>
      </c>
      <c r="I42" s="25">
        <f>IF(I41&lt;='Total Firma'!$J$7,I41,'Total Firma'!$J$7)</f>
        <v>0</v>
      </c>
      <c r="J42" s="25">
        <f>IF(J41&lt;='Total Firma'!$J$7,J41,'Total Firma'!$J$7)</f>
        <v>0</v>
      </c>
      <c r="K42" s="25">
        <f>IF(K41&lt;='Total Firma'!$J$7,K41,'Total Firma'!$J$7)</f>
        <v>0</v>
      </c>
      <c r="L42" s="25">
        <f>IF(L41&lt;='Total Firma'!$J$7,L41,'Total Firma'!$J$7)</f>
        <v>0</v>
      </c>
      <c r="M42" s="25">
        <f>IF(M41&lt;='Total Firma'!$J$7,M41,'Total Firma'!$J$7)</f>
        <v>0</v>
      </c>
      <c r="N42" s="25">
        <f>IF(N41&lt;='Total Firma'!$J$7,N41,'Total Firma'!$J$7)</f>
        <v>0</v>
      </c>
      <c r="O42" s="25">
        <f>SUM(C42:N42)</f>
        <v>0</v>
      </c>
    </row>
    <row r="43" spans="1:15" s="10" customFormat="1" ht="11.4" hidden="1" customHeight="1" x14ac:dyDescent="0.2">
      <c r="A43" s="10" t="s">
        <v>111</v>
      </c>
      <c r="B43" s="26"/>
      <c r="C43" s="25">
        <f t="shared" ref="C43:N43" si="12">C41-C42</f>
        <v>0</v>
      </c>
      <c r="D43" s="25">
        <f t="shared" si="12"/>
        <v>0</v>
      </c>
      <c r="E43" s="25">
        <f t="shared" si="12"/>
        <v>0</v>
      </c>
      <c r="F43" s="25">
        <f t="shared" si="12"/>
        <v>0</v>
      </c>
      <c r="G43" s="25">
        <f t="shared" si="12"/>
        <v>0</v>
      </c>
      <c r="H43" s="25">
        <f t="shared" si="12"/>
        <v>0</v>
      </c>
      <c r="I43" s="25">
        <f t="shared" si="12"/>
        <v>0</v>
      </c>
      <c r="J43" s="25">
        <f t="shared" si="12"/>
        <v>0</v>
      </c>
      <c r="K43" s="25">
        <f t="shared" si="12"/>
        <v>0</v>
      </c>
      <c r="L43" s="25">
        <f t="shared" si="12"/>
        <v>0</v>
      </c>
      <c r="M43" s="25">
        <f t="shared" si="12"/>
        <v>0</v>
      </c>
      <c r="N43" s="25">
        <f t="shared" si="12"/>
        <v>0</v>
      </c>
      <c r="O43" s="25">
        <f>SUM(C43:N43)</f>
        <v>0</v>
      </c>
    </row>
    <row r="44" spans="1:15" s="10" customFormat="1" ht="11.4" hidden="1" customHeight="1" x14ac:dyDescent="0.2">
      <c r="A44" s="10" t="s">
        <v>112</v>
      </c>
      <c r="B44" s="26"/>
      <c r="C44" s="25">
        <f>IF('Total Firma'!$J$7*$O$18&gt;=$O$42,C41,IF(C$18&gt;0,'Total Firma'!$J$7,0))</f>
        <v>0</v>
      </c>
      <c r="D44" s="25">
        <f>IF('Total Firma'!$J$7*$O$18&gt;=$O$42,D41,IF(D$18&gt;0,'Total Firma'!$J$7,0))</f>
        <v>0</v>
      </c>
      <c r="E44" s="25">
        <f>IF('Total Firma'!$J$7*$O$18&gt;=$O$42,E41,IF(E$18&gt;0,'Total Firma'!$J$7,0))</f>
        <v>0</v>
      </c>
      <c r="F44" s="25">
        <f>IF('Total Firma'!$J$7*$O$18&gt;=$O$42,F41,IF(F$18&gt;0,'Total Firma'!$J$7,0))</f>
        <v>0</v>
      </c>
      <c r="G44" s="25">
        <f>IF('Total Firma'!$J$7*$O$18&gt;=$O$42,G41,IF(G$18&gt;0,'Total Firma'!$J$7,0))</f>
        <v>0</v>
      </c>
      <c r="H44" s="25">
        <f>IF('Total Firma'!$J$7*$O$18&gt;=$O$42,H41,IF(H$18&gt;0,'Total Firma'!$J$7,0))</f>
        <v>0</v>
      </c>
      <c r="I44" s="25">
        <f>IF('Total Firma'!$J$7*$O$18&gt;=$O$42,I41,IF(I$18&gt;0,'Total Firma'!$J$7,0))</f>
        <v>0</v>
      </c>
      <c r="J44" s="25">
        <f>IF('Total Firma'!$J$7*$O$18&gt;=$O$42,J41,IF(J$18&gt;0,'Total Firma'!$J$7,0))</f>
        <v>0</v>
      </c>
      <c r="K44" s="25">
        <f>IF('Total Firma'!$J$7*$O$18&gt;=$O$42,K41,IF(K$18&gt;0,'Total Firma'!$J$7,0))</f>
        <v>0</v>
      </c>
      <c r="L44" s="25">
        <f>IF('Total Firma'!$J$7*$O$18&gt;=$O$42,L41,IF(L$18&gt;0,'Total Firma'!$J$7,0))</f>
        <v>0</v>
      </c>
      <c r="M44" s="25">
        <f>IF('Total Firma'!$J$7*$O$18&gt;=$O$42,M41,IF(M$18&gt;0,'Total Firma'!$J$7,0))</f>
        <v>0</v>
      </c>
      <c r="N44" s="25">
        <f>IF('Total Firma'!$J$7*$O$18&gt;=$O$42,N41,IF(N$18&gt;0,'Total Firma'!$J$7,0))</f>
        <v>0</v>
      </c>
      <c r="O44" s="25">
        <f>SUM(C44:N44)</f>
        <v>0</v>
      </c>
    </row>
    <row r="45" spans="1:15" s="10" customFormat="1" ht="11.4" hidden="1" customHeight="1" x14ac:dyDescent="0.2">
      <c r="A45" s="10" t="s">
        <v>113</v>
      </c>
      <c r="B45" s="26"/>
      <c r="C45" s="25">
        <f t="shared" ref="C45:N45" si="13">IF(C$18&gt;0,SUM($O41-$O44)/$O$18,0)</f>
        <v>0</v>
      </c>
      <c r="D45" s="25">
        <f t="shared" si="13"/>
        <v>0</v>
      </c>
      <c r="E45" s="25">
        <f t="shared" si="13"/>
        <v>0</v>
      </c>
      <c r="F45" s="25">
        <f t="shared" si="13"/>
        <v>0</v>
      </c>
      <c r="G45" s="25">
        <f t="shared" si="13"/>
        <v>0</v>
      </c>
      <c r="H45" s="25">
        <f t="shared" si="13"/>
        <v>0</v>
      </c>
      <c r="I45" s="25">
        <f t="shared" si="13"/>
        <v>0</v>
      </c>
      <c r="J45" s="25">
        <f t="shared" si="13"/>
        <v>0</v>
      </c>
      <c r="K45" s="25">
        <f t="shared" si="13"/>
        <v>0</v>
      </c>
      <c r="L45" s="25">
        <f t="shared" si="13"/>
        <v>0</v>
      </c>
      <c r="M45" s="25">
        <f t="shared" si="13"/>
        <v>0</v>
      </c>
      <c r="N45" s="25">
        <f t="shared" si="13"/>
        <v>0</v>
      </c>
      <c r="O45" s="25">
        <f>SUM(C45:N45)</f>
        <v>0</v>
      </c>
    </row>
    <row r="46" spans="1:15" s="10" customFormat="1" ht="5.25" hidden="1" customHeight="1" x14ac:dyDescent="0.2">
      <c r="B46" s="26"/>
      <c r="C46" s="27"/>
      <c r="D46" s="27"/>
      <c r="E46" s="27"/>
      <c r="F46" s="27"/>
      <c r="G46" s="27"/>
      <c r="H46" s="27"/>
      <c r="I46" s="27"/>
      <c r="J46" s="27"/>
      <c r="K46" s="27"/>
      <c r="L46" s="27"/>
      <c r="M46" s="27"/>
      <c r="N46" s="27"/>
      <c r="O46" s="25"/>
    </row>
    <row r="47" spans="1:15" s="10" customFormat="1" ht="11.4" hidden="1" customHeight="1" x14ac:dyDescent="0.2">
      <c r="A47" s="10" t="s">
        <v>83</v>
      </c>
      <c r="B47" s="26"/>
      <c r="C47" s="25">
        <f t="shared" ref="C47:N47" si="14">C$29-C$28</f>
        <v>0</v>
      </c>
      <c r="D47" s="25">
        <f t="shared" si="14"/>
        <v>0</v>
      </c>
      <c r="E47" s="25">
        <f t="shared" si="14"/>
        <v>0</v>
      </c>
      <c r="F47" s="25">
        <f t="shared" si="14"/>
        <v>0</v>
      </c>
      <c r="G47" s="25">
        <f t="shared" si="14"/>
        <v>0</v>
      </c>
      <c r="H47" s="25">
        <f t="shared" si="14"/>
        <v>0</v>
      </c>
      <c r="I47" s="25">
        <f t="shared" si="14"/>
        <v>0</v>
      </c>
      <c r="J47" s="25">
        <f t="shared" si="14"/>
        <v>0</v>
      </c>
      <c r="K47" s="25">
        <f t="shared" si="14"/>
        <v>0</v>
      </c>
      <c r="L47" s="25">
        <f t="shared" si="14"/>
        <v>0</v>
      </c>
      <c r="M47" s="25">
        <f t="shared" si="14"/>
        <v>0</v>
      </c>
      <c r="N47" s="25">
        <f t="shared" si="14"/>
        <v>0</v>
      </c>
      <c r="O47" s="25">
        <f>SUM(C47:N47)</f>
        <v>0</v>
      </c>
    </row>
    <row r="48" spans="1:15" s="10" customFormat="1" ht="11.4" hidden="1" customHeight="1" x14ac:dyDescent="0.2">
      <c r="A48" s="10" t="s">
        <v>105</v>
      </c>
      <c r="B48" s="26"/>
      <c r="C48" s="25">
        <f>IF(C47&lt;='Total Firma'!$J$7,C47,'Total Firma'!$J$7)</f>
        <v>0</v>
      </c>
      <c r="D48" s="25">
        <f>IF(D47&lt;='Total Firma'!$J$7,D47,'Total Firma'!$J$7)</f>
        <v>0</v>
      </c>
      <c r="E48" s="25">
        <f>IF(E47&lt;='Total Firma'!$J$7,E47,'Total Firma'!$J$7)</f>
        <v>0</v>
      </c>
      <c r="F48" s="25">
        <f>IF(F47&lt;='Total Firma'!$J$7,F47,'Total Firma'!$J$7)</f>
        <v>0</v>
      </c>
      <c r="G48" s="25">
        <f>IF(G47&lt;='Total Firma'!$J$7,G47,'Total Firma'!$J$7)</f>
        <v>0</v>
      </c>
      <c r="H48" s="25">
        <f>IF(H47&lt;='Total Firma'!$J$7,H47,'Total Firma'!$J$7)</f>
        <v>0</v>
      </c>
      <c r="I48" s="25">
        <f>IF(I47&lt;='Total Firma'!$J$7,I47,'Total Firma'!$J$7)</f>
        <v>0</v>
      </c>
      <c r="J48" s="25">
        <f>IF(J47&lt;='Total Firma'!$J$7,J47,'Total Firma'!$J$7)</f>
        <v>0</v>
      </c>
      <c r="K48" s="25">
        <f>IF(K47&lt;='Total Firma'!$J$7,K47,'Total Firma'!$J$7)</f>
        <v>0</v>
      </c>
      <c r="L48" s="25">
        <f>IF(L47&lt;='Total Firma'!$J$7,L47,'Total Firma'!$J$7)</f>
        <v>0</v>
      </c>
      <c r="M48" s="25">
        <f>IF(M47&lt;='Total Firma'!$J$7,M47,'Total Firma'!$J$7)</f>
        <v>0</v>
      </c>
      <c r="N48" s="25">
        <f>IF(N47&lt;='Total Firma'!$J$7,N47,'Total Firma'!$J$7)</f>
        <v>0</v>
      </c>
      <c r="O48" s="25">
        <f>SUM(C48:N48)</f>
        <v>0</v>
      </c>
    </row>
    <row r="49" spans="1:15" s="10" customFormat="1" ht="11.4" hidden="1" customHeight="1" x14ac:dyDescent="0.2">
      <c r="A49" s="10" t="s">
        <v>106</v>
      </c>
      <c r="B49" s="26"/>
      <c r="C49" s="25">
        <f t="shared" ref="C49:N49" si="15">C47-C48</f>
        <v>0</v>
      </c>
      <c r="D49" s="25">
        <f t="shared" si="15"/>
        <v>0</v>
      </c>
      <c r="E49" s="25">
        <f t="shared" si="15"/>
        <v>0</v>
      </c>
      <c r="F49" s="25">
        <f t="shared" si="15"/>
        <v>0</v>
      </c>
      <c r="G49" s="25">
        <f t="shared" si="15"/>
        <v>0</v>
      </c>
      <c r="H49" s="25">
        <f t="shared" si="15"/>
        <v>0</v>
      </c>
      <c r="I49" s="25">
        <f t="shared" si="15"/>
        <v>0</v>
      </c>
      <c r="J49" s="25">
        <f t="shared" si="15"/>
        <v>0</v>
      </c>
      <c r="K49" s="25">
        <f t="shared" si="15"/>
        <v>0</v>
      </c>
      <c r="L49" s="25">
        <f t="shared" si="15"/>
        <v>0</v>
      </c>
      <c r="M49" s="25">
        <f t="shared" si="15"/>
        <v>0</v>
      </c>
      <c r="N49" s="25">
        <f t="shared" si="15"/>
        <v>0</v>
      </c>
      <c r="O49" s="25">
        <f>SUM(C49:N49)</f>
        <v>0</v>
      </c>
    </row>
    <row r="50" spans="1:15" s="10" customFormat="1" ht="11.4" hidden="1" customHeight="1" x14ac:dyDescent="0.2">
      <c r="A50" s="10" t="s">
        <v>104</v>
      </c>
      <c r="B50" s="26"/>
      <c r="C50" s="25">
        <f>IF('Total Firma'!$J$7*$O$19&gt;=$O$48,C47,IF(C$19&gt;0,'Total Firma'!$J$7,0))</f>
        <v>0</v>
      </c>
      <c r="D50" s="25">
        <f>IF('Total Firma'!$J$7*$O$19&gt;=$O$48,D47,IF(D$19&gt;0,'Total Firma'!$J$7,0))</f>
        <v>0</v>
      </c>
      <c r="E50" s="25">
        <f>IF('Total Firma'!$J$7*$O$19&gt;=$O$48,E47,IF(E$19&gt;0,'Total Firma'!$J$7,0))</f>
        <v>0</v>
      </c>
      <c r="F50" s="25">
        <f>IF('Total Firma'!$J$7*$O$19&gt;=$O$48,F47,IF(F$19&gt;0,'Total Firma'!$J$7,0))</f>
        <v>0</v>
      </c>
      <c r="G50" s="25">
        <f>IF('Total Firma'!$J$7*$O$19&gt;=$O$48,G47,IF(G$19&gt;0,'Total Firma'!$J$7,0))</f>
        <v>0</v>
      </c>
      <c r="H50" s="25">
        <f>IF('Total Firma'!$J$7*$O$19&gt;=$O$48,H47,IF(H$19&gt;0,'Total Firma'!$J$7,0))</f>
        <v>0</v>
      </c>
      <c r="I50" s="25">
        <f>IF('Total Firma'!$J$7*$O$19&gt;=$O$48,I47,IF(I$19&gt;0,'Total Firma'!$J$7,0))</f>
        <v>0</v>
      </c>
      <c r="J50" s="25">
        <f>IF('Total Firma'!$J$7*$O$19&gt;=$O$48,J47,IF(J$19&gt;0,'Total Firma'!$J$7,0))</f>
        <v>0</v>
      </c>
      <c r="K50" s="25">
        <f>IF('Total Firma'!$J$7*$O$19&gt;=$O$48,K47,IF(K$19&gt;0,'Total Firma'!$J$7,0))</f>
        <v>0</v>
      </c>
      <c r="L50" s="25">
        <f>IF('Total Firma'!$J$7*$O$19&gt;=$O$48,L47,IF(L$19&gt;0,'Total Firma'!$J$7,0))</f>
        <v>0</v>
      </c>
      <c r="M50" s="25">
        <f>IF('Total Firma'!$J$7*$O$19&gt;=$O$48,M47,IF(M$19&gt;0,'Total Firma'!$J$7,0))</f>
        <v>0</v>
      </c>
      <c r="N50" s="25">
        <f>IF('Total Firma'!$J$7*$O$19&gt;=$O$48,N47,IF(N$19&gt;0,'Total Firma'!$J$7,0))</f>
        <v>0</v>
      </c>
      <c r="O50" s="25">
        <f>SUM(C50:N50)</f>
        <v>0</v>
      </c>
    </row>
    <row r="51" spans="1:15" s="10" customFormat="1" ht="11.4" hidden="1" customHeight="1" x14ac:dyDescent="0.2">
      <c r="A51" s="10" t="s">
        <v>109</v>
      </c>
      <c r="B51" s="26"/>
      <c r="C51" s="25">
        <f t="shared" ref="C51:N51" si="16">IF(C$19&gt;0,SUM($O47-$O50)/$O$19,0)</f>
        <v>0</v>
      </c>
      <c r="D51" s="25">
        <f t="shared" si="16"/>
        <v>0</v>
      </c>
      <c r="E51" s="25">
        <f t="shared" si="16"/>
        <v>0</v>
      </c>
      <c r="F51" s="25">
        <f t="shared" si="16"/>
        <v>0</v>
      </c>
      <c r="G51" s="25">
        <f t="shared" si="16"/>
        <v>0</v>
      </c>
      <c r="H51" s="25">
        <f t="shared" si="16"/>
        <v>0</v>
      </c>
      <c r="I51" s="25">
        <f t="shared" si="16"/>
        <v>0</v>
      </c>
      <c r="J51" s="25">
        <f t="shared" si="16"/>
        <v>0</v>
      </c>
      <c r="K51" s="25">
        <f t="shared" si="16"/>
        <v>0</v>
      </c>
      <c r="L51" s="25">
        <f t="shared" si="16"/>
        <v>0</v>
      </c>
      <c r="M51" s="25">
        <f t="shared" si="16"/>
        <v>0</v>
      </c>
      <c r="N51" s="25">
        <f t="shared" si="16"/>
        <v>0</v>
      </c>
      <c r="O51" s="25">
        <f>SUM(C51:N51)</f>
        <v>0</v>
      </c>
    </row>
    <row r="52" spans="1:15" s="10" customFormat="1" ht="5.25" hidden="1" customHeight="1" x14ac:dyDescent="0.2">
      <c r="B52" s="26"/>
      <c r="C52" s="27"/>
      <c r="D52" s="27"/>
      <c r="E52" s="27"/>
      <c r="F52" s="27"/>
      <c r="G52" s="27"/>
      <c r="H52" s="27"/>
      <c r="I52" s="27"/>
      <c r="J52" s="27"/>
      <c r="K52" s="27"/>
      <c r="L52" s="27"/>
      <c r="M52" s="27"/>
      <c r="N52" s="27"/>
      <c r="O52" s="25"/>
    </row>
    <row r="53" spans="1:15" s="10" customFormat="1" ht="11.4" hidden="1" customHeight="1" x14ac:dyDescent="0.2">
      <c r="A53" s="10" t="s">
        <v>98</v>
      </c>
      <c r="B53" s="26"/>
      <c r="C53" s="25">
        <f t="shared" ref="C53:N53" si="17">C47-C33</f>
        <v>0</v>
      </c>
      <c r="D53" s="25">
        <f t="shared" si="17"/>
        <v>0</v>
      </c>
      <c r="E53" s="25">
        <f t="shared" si="17"/>
        <v>0</v>
      </c>
      <c r="F53" s="25">
        <f t="shared" si="17"/>
        <v>0</v>
      </c>
      <c r="G53" s="25">
        <f t="shared" si="17"/>
        <v>0</v>
      </c>
      <c r="H53" s="25">
        <f t="shared" si="17"/>
        <v>0</v>
      </c>
      <c r="I53" s="25">
        <f t="shared" si="17"/>
        <v>0</v>
      </c>
      <c r="J53" s="25">
        <f t="shared" si="17"/>
        <v>0</v>
      </c>
      <c r="K53" s="25">
        <f t="shared" si="17"/>
        <v>0</v>
      </c>
      <c r="L53" s="25">
        <f t="shared" si="17"/>
        <v>0</v>
      </c>
      <c r="M53" s="25">
        <f t="shared" si="17"/>
        <v>0</v>
      </c>
      <c r="N53" s="25">
        <f t="shared" si="17"/>
        <v>0</v>
      </c>
      <c r="O53" s="25">
        <f>SUM(C53:N53)</f>
        <v>0</v>
      </c>
    </row>
    <row r="54" spans="1:15" s="10" customFormat="1" ht="5.25" hidden="1" customHeight="1" x14ac:dyDescent="0.2">
      <c r="B54" s="26"/>
      <c r="C54" s="27"/>
      <c r="D54" s="27"/>
      <c r="E54" s="27"/>
      <c r="F54" s="27"/>
      <c r="G54" s="27"/>
      <c r="H54" s="27"/>
      <c r="I54" s="27"/>
      <c r="J54" s="27"/>
      <c r="K54" s="27"/>
      <c r="L54" s="27"/>
      <c r="M54" s="27"/>
      <c r="N54" s="27"/>
      <c r="O54" s="25"/>
    </row>
    <row r="55" spans="1:15" s="10" customFormat="1" ht="11.4" customHeight="1" x14ac:dyDescent="0.2">
      <c r="A55" s="10" t="s">
        <v>100</v>
      </c>
      <c r="B55" s="26"/>
      <c r="C55" s="30">
        <v>0</v>
      </c>
      <c r="D55" s="30">
        <v>0</v>
      </c>
      <c r="E55" s="30">
        <v>0</v>
      </c>
      <c r="F55" s="30">
        <v>0</v>
      </c>
      <c r="G55" s="30">
        <v>0</v>
      </c>
      <c r="H55" s="30">
        <v>0</v>
      </c>
      <c r="I55" s="30">
        <v>0</v>
      </c>
      <c r="J55" s="30">
        <v>0</v>
      </c>
      <c r="K55" s="30">
        <v>0</v>
      </c>
      <c r="L55" s="30">
        <v>0</v>
      </c>
      <c r="M55" s="30">
        <v>0</v>
      </c>
      <c r="N55" s="30">
        <v>0</v>
      </c>
      <c r="O55" s="25">
        <f>SUM(C55:N55)</f>
        <v>0</v>
      </c>
    </row>
    <row r="56" spans="1:15" s="10" customFormat="1" ht="11.4" customHeight="1" x14ac:dyDescent="0.2">
      <c r="A56" s="10" t="s">
        <v>27</v>
      </c>
      <c r="B56" s="26"/>
      <c r="C56" s="30">
        <v>0</v>
      </c>
      <c r="D56" s="30">
        <v>0</v>
      </c>
      <c r="E56" s="30">
        <v>0</v>
      </c>
      <c r="F56" s="30">
        <v>0</v>
      </c>
      <c r="G56" s="30">
        <v>0</v>
      </c>
      <c r="H56" s="30">
        <v>0</v>
      </c>
      <c r="I56" s="30">
        <v>0</v>
      </c>
      <c r="J56" s="30">
        <v>0</v>
      </c>
      <c r="K56" s="30">
        <v>0</v>
      </c>
      <c r="L56" s="30">
        <v>0</v>
      </c>
      <c r="M56" s="30">
        <v>0</v>
      </c>
      <c r="N56" s="30">
        <v>0</v>
      </c>
      <c r="O56" s="25">
        <f>SUM(C56:N56)</f>
        <v>0</v>
      </c>
    </row>
    <row r="57" spans="1:15" s="10" customFormat="1" ht="11.4" customHeight="1" x14ac:dyDescent="0.25">
      <c r="A57" s="9" t="s">
        <v>4</v>
      </c>
      <c r="B57" s="26"/>
      <c r="C57" s="28">
        <f t="shared" ref="C57:N57" si="18">SUM(C29,C55:C56)</f>
        <v>0</v>
      </c>
      <c r="D57" s="28">
        <f t="shared" si="18"/>
        <v>0</v>
      </c>
      <c r="E57" s="28">
        <f t="shared" si="18"/>
        <v>0</v>
      </c>
      <c r="F57" s="28">
        <f t="shared" si="18"/>
        <v>0</v>
      </c>
      <c r="G57" s="28">
        <f t="shared" si="18"/>
        <v>0</v>
      </c>
      <c r="H57" s="28">
        <f t="shared" si="18"/>
        <v>0</v>
      </c>
      <c r="I57" s="28">
        <f t="shared" si="18"/>
        <v>0</v>
      </c>
      <c r="J57" s="28">
        <f t="shared" si="18"/>
        <v>0</v>
      </c>
      <c r="K57" s="28">
        <f t="shared" si="18"/>
        <v>0</v>
      </c>
      <c r="L57" s="28">
        <f t="shared" si="18"/>
        <v>0</v>
      </c>
      <c r="M57" s="28">
        <f t="shared" si="18"/>
        <v>0</v>
      </c>
      <c r="N57" s="28">
        <f t="shared" si="18"/>
        <v>0</v>
      </c>
      <c r="O57" s="28">
        <f>SUM(C57:N57)</f>
        <v>0</v>
      </c>
    </row>
    <row r="58" spans="1:15" s="10" customFormat="1" ht="6" customHeight="1" x14ac:dyDescent="0.2">
      <c r="B58" s="26"/>
      <c r="C58" s="27"/>
      <c r="D58" s="27"/>
      <c r="E58" s="27"/>
      <c r="F58" s="27"/>
      <c r="G58" s="27"/>
      <c r="H58" s="27"/>
      <c r="I58" s="27"/>
      <c r="J58" s="27"/>
      <c r="K58" s="27"/>
      <c r="L58" s="27"/>
      <c r="M58" s="27"/>
      <c r="N58" s="27"/>
      <c r="O58" s="25"/>
    </row>
    <row r="59" spans="1:15" s="10" customFormat="1" ht="11.4" customHeight="1" x14ac:dyDescent="0.2">
      <c r="A59" s="10" t="s">
        <v>6</v>
      </c>
      <c r="B59" s="29">
        <f>'Total Firma'!$E$7</f>
        <v>5.2999999999999999E-2</v>
      </c>
      <c r="C59" s="25">
        <f t="shared" ref="C59:N59" si="19">ROUND(SUM(C77*$B59)*-1*2,1)/2</f>
        <v>0</v>
      </c>
      <c r="D59" s="25">
        <f t="shared" si="19"/>
        <v>0</v>
      </c>
      <c r="E59" s="25">
        <f t="shared" si="19"/>
        <v>0</v>
      </c>
      <c r="F59" s="25">
        <f t="shared" si="19"/>
        <v>0</v>
      </c>
      <c r="G59" s="25">
        <f t="shared" si="19"/>
        <v>0</v>
      </c>
      <c r="H59" s="25">
        <f t="shared" si="19"/>
        <v>0</v>
      </c>
      <c r="I59" s="25">
        <f t="shared" si="19"/>
        <v>0</v>
      </c>
      <c r="J59" s="25">
        <f t="shared" si="19"/>
        <v>0</v>
      </c>
      <c r="K59" s="25">
        <f t="shared" si="19"/>
        <v>0</v>
      </c>
      <c r="L59" s="25">
        <f t="shared" si="19"/>
        <v>0</v>
      </c>
      <c r="M59" s="25">
        <f t="shared" si="19"/>
        <v>0</v>
      </c>
      <c r="N59" s="25">
        <f t="shared" si="19"/>
        <v>0</v>
      </c>
      <c r="O59" s="25">
        <f t="shared" ref="O59:O67" si="20">SUM(C59:N59)</f>
        <v>0</v>
      </c>
    </row>
    <row r="60" spans="1:15" s="10" customFormat="1" ht="11.4" customHeight="1" x14ac:dyDescent="0.2">
      <c r="A60" s="10" t="s">
        <v>48</v>
      </c>
      <c r="B60" s="29">
        <f>'Total Firma'!$H$7</f>
        <v>1.0999999999999999E-2</v>
      </c>
      <c r="C60" s="25">
        <f t="shared" ref="C60:N60" si="21">ROUND(SUM(C78*$B60)*-1*2,1)/2</f>
        <v>0</v>
      </c>
      <c r="D60" s="25">
        <f t="shared" si="21"/>
        <v>0</v>
      </c>
      <c r="E60" s="25">
        <f t="shared" si="21"/>
        <v>0</v>
      </c>
      <c r="F60" s="25">
        <f t="shared" si="21"/>
        <v>0</v>
      </c>
      <c r="G60" s="25">
        <f t="shared" si="21"/>
        <v>0</v>
      </c>
      <c r="H60" s="25">
        <f t="shared" si="21"/>
        <v>0</v>
      </c>
      <c r="I60" s="25">
        <f t="shared" si="21"/>
        <v>0</v>
      </c>
      <c r="J60" s="25">
        <f t="shared" si="21"/>
        <v>0</v>
      </c>
      <c r="K60" s="25">
        <f t="shared" si="21"/>
        <v>0</v>
      </c>
      <c r="L60" s="25">
        <f t="shared" si="21"/>
        <v>0</v>
      </c>
      <c r="M60" s="25">
        <f t="shared" si="21"/>
        <v>0</v>
      </c>
      <c r="N60" s="25">
        <f t="shared" si="21"/>
        <v>0</v>
      </c>
      <c r="O60" s="25">
        <f t="shared" si="20"/>
        <v>0</v>
      </c>
    </row>
    <row r="61" spans="1:15" s="10" customFormat="1" ht="11.4" customHeight="1" x14ac:dyDescent="0.2">
      <c r="A61" s="10" t="s">
        <v>55</v>
      </c>
      <c r="B61" s="56">
        <f>'Total Firma'!$I$7</f>
        <v>5.0000000000000001E-3</v>
      </c>
      <c r="C61" s="25">
        <f t="shared" ref="C61:N61" si="22">ROUND(SUM(C79*$B61)*-1*2,1)/2</f>
        <v>0</v>
      </c>
      <c r="D61" s="25">
        <f t="shared" si="22"/>
        <v>0</v>
      </c>
      <c r="E61" s="25">
        <f t="shared" si="22"/>
        <v>0</v>
      </c>
      <c r="F61" s="25">
        <f t="shared" si="22"/>
        <v>0</v>
      </c>
      <c r="G61" s="25">
        <f t="shared" si="22"/>
        <v>0</v>
      </c>
      <c r="H61" s="25">
        <f t="shared" si="22"/>
        <v>0</v>
      </c>
      <c r="I61" s="25">
        <f t="shared" si="22"/>
        <v>0</v>
      </c>
      <c r="J61" s="25">
        <f t="shared" si="22"/>
        <v>0</v>
      </c>
      <c r="K61" s="25">
        <f t="shared" si="22"/>
        <v>0</v>
      </c>
      <c r="L61" s="25">
        <f t="shared" si="22"/>
        <v>0</v>
      </c>
      <c r="M61" s="25">
        <f t="shared" si="22"/>
        <v>0</v>
      </c>
      <c r="N61" s="25">
        <f t="shared" si="22"/>
        <v>0</v>
      </c>
      <c r="O61" s="25">
        <f t="shared" si="20"/>
        <v>0</v>
      </c>
    </row>
    <row r="62" spans="1:15" s="10" customFormat="1" ht="11.4" customHeight="1" x14ac:dyDescent="0.2">
      <c r="A62" s="10" t="s">
        <v>7</v>
      </c>
      <c r="B62" s="26"/>
      <c r="C62" s="30">
        <v>0</v>
      </c>
      <c r="D62" s="30">
        <v>0</v>
      </c>
      <c r="E62" s="30">
        <v>0</v>
      </c>
      <c r="F62" s="30">
        <v>0</v>
      </c>
      <c r="G62" s="30">
        <v>0</v>
      </c>
      <c r="H62" s="30">
        <v>0</v>
      </c>
      <c r="I62" s="30">
        <v>0</v>
      </c>
      <c r="J62" s="30">
        <v>0</v>
      </c>
      <c r="K62" s="30">
        <v>0</v>
      </c>
      <c r="L62" s="30">
        <v>0</v>
      </c>
      <c r="M62" s="30">
        <v>0</v>
      </c>
      <c r="N62" s="30">
        <v>0</v>
      </c>
      <c r="O62" s="25">
        <f t="shared" si="20"/>
        <v>0</v>
      </c>
    </row>
    <row r="63" spans="1:15" s="10" customFormat="1" ht="11.4" customHeight="1" x14ac:dyDescent="0.2">
      <c r="A63" s="10" t="s">
        <v>43</v>
      </c>
      <c r="B63" s="29">
        <f>IF($C$8="M",'Total Firma'!$K$8,'Total Firma'!$K$7)</f>
        <v>0</v>
      </c>
      <c r="C63" s="25">
        <f t="shared" ref="C63:N63" si="23">ROUND(SUM(C81*$B63)*-1*2,1)/2</f>
        <v>0</v>
      </c>
      <c r="D63" s="25">
        <f t="shared" si="23"/>
        <v>0</v>
      </c>
      <c r="E63" s="25">
        <f t="shared" si="23"/>
        <v>0</v>
      </c>
      <c r="F63" s="25">
        <f t="shared" si="23"/>
        <v>0</v>
      </c>
      <c r="G63" s="25">
        <f t="shared" si="23"/>
        <v>0</v>
      </c>
      <c r="H63" s="25">
        <f t="shared" si="23"/>
        <v>0</v>
      </c>
      <c r="I63" s="25">
        <f t="shared" si="23"/>
        <v>0</v>
      </c>
      <c r="J63" s="25">
        <f t="shared" si="23"/>
        <v>0</v>
      </c>
      <c r="K63" s="25">
        <f t="shared" si="23"/>
        <v>0</v>
      </c>
      <c r="L63" s="25">
        <f t="shared" si="23"/>
        <v>0</v>
      </c>
      <c r="M63" s="25">
        <f t="shared" si="23"/>
        <v>0</v>
      </c>
      <c r="N63" s="25">
        <f t="shared" si="23"/>
        <v>0</v>
      </c>
      <c r="O63" s="25">
        <f t="shared" si="20"/>
        <v>0</v>
      </c>
    </row>
    <row r="64" spans="1:15" s="10" customFormat="1" ht="11.4" customHeight="1" x14ac:dyDescent="0.2">
      <c r="A64" s="10" t="s">
        <v>149</v>
      </c>
      <c r="B64" s="29">
        <f>IF($C$8="M",'Total Firma'!$L$8,'Total Firma'!$L$7)</f>
        <v>0</v>
      </c>
      <c r="C64" s="25">
        <f t="shared" ref="C64:N64" si="24">ROUND(SUM(C82*$B64)*-1*2,1)/2</f>
        <v>0</v>
      </c>
      <c r="D64" s="25">
        <f t="shared" si="24"/>
        <v>0</v>
      </c>
      <c r="E64" s="25">
        <f t="shared" si="24"/>
        <v>0</v>
      </c>
      <c r="F64" s="25">
        <f t="shared" si="24"/>
        <v>0</v>
      </c>
      <c r="G64" s="25">
        <f t="shared" si="24"/>
        <v>0</v>
      </c>
      <c r="H64" s="25">
        <f t="shared" si="24"/>
        <v>0</v>
      </c>
      <c r="I64" s="25">
        <f t="shared" si="24"/>
        <v>0</v>
      </c>
      <c r="J64" s="25">
        <f t="shared" si="24"/>
        <v>0</v>
      </c>
      <c r="K64" s="25">
        <f t="shared" si="24"/>
        <v>0</v>
      </c>
      <c r="L64" s="25">
        <f t="shared" si="24"/>
        <v>0</v>
      </c>
      <c r="M64" s="25">
        <f t="shared" si="24"/>
        <v>0</v>
      </c>
      <c r="N64" s="25">
        <f t="shared" si="24"/>
        <v>0</v>
      </c>
      <c r="O64" s="25">
        <f t="shared" si="20"/>
        <v>0</v>
      </c>
    </row>
    <row r="65" spans="1:15" s="10" customFormat="1" ht="11.4" customHeight="1" x14ac:dyDescent="0.2">
      <c r="A65" s="10" t="s">
        <v>9</v>
      </c>
      <c r="B65" s="29">
        <f>IF($C$8="M",'Total Firma'!M$8,'Total Firma'!M$7)</f>
        <v>0</v>
      </c>
      <c r="C65" s="25">
        <f t="shared" ref="C65:N65" si="25">ROUND(SUM(C83*$B65)*-1*2,1)/2</f>
        <v>0</v>
      </c>
      <c r="D65" s="25">
        <f t="shared" si="25"/>
        <v>0</v>
      </c>
      <c r="E65" s="25">
        <f t="shared" si="25"/>
        <v>0</v>
      </c>
      <c r="F65" s="25">
        <f t="shared" si="25"/>
        <v>0</v>
      </c>
      <c r="G65" s="25">
        <f t="shared" si="25"/>
        <v>0</v>
      </c>
      <c r="H65" s="25">
        <f t="shared" si="25"/>
        <v>0</v>
      </c>
      <c r="I65" s="25">
        <f t="shared" si="25"/>
        <v>0</v>
      </c>
      <c r="J65" s="25">
        <f t="shared" si="25"/>
        <v>0</v>
      </c>
      <c r="K65" s="25">
        <f t="shared" si="25"/>
        <v>0</v>
      </c>
      <c r="L65" s="25">
        <f t="shared" si="25"/>
        <v>0</v>
      </c>
      <c r="M65" s="25">
        <f t="shared" si="25"/>
        <v>0</v>
      </c>
      <c r="N65" s="25">
        <f t="shared" si="25"/>
        <v>0</v>
      </c>
      <c r="O65" s="25">
        <f t="shared" si="20"/>
        <v>0</v>
      </c>
    </row>
    <row r="66" spans="1:15" s="10" customFormat="1" ht="11.4" customHeight="1" x14ac:dyDescent="0.2">
      <c r="A66" s="10" t="s">
        <v>10</v>
      </c>
      <c r="B66" s="26"/>
      <c r="C66" s="30">
        <v>0</v>
      </c>
      <c r="D66" s="30">
        <v>0</v>
      </c>
      <c r="E66" s="30">
        <v>0</v>
      </c>
      <c r="F66" s="30">
        <v>0</v>
      </c>
      <c r="G66" s="30">
        <v>0</v>
      </c>
      <c r="H66" s="30">
        <v>0</v>
      </c>
      <c r="I66" s="30">
        <v>0</v>
      </c>
      <c r="J66" s="30">
        <v>0</v>
      </c>
      <c r="K66" s="30">
        <v>0</v>
      </c>
      <c r="L66" s="30">
        <v>0</v>
      </c>
      <c r="M66" s="30">
        <v>0</v>
      </c>
      <c r="N66" s="30">
        <v>0</v>
      </c>
      <c r="O66" s="25">
        <f t="shared" si="20"/>
        <v>0</v>
      </c>
    </row>
    <row r="67" spans="1:15" s="10" customFormat="1" ht="11.4" customHeight="1" x14ac:dyDescent="0.2">
      <c r="A67" s="10" t="s">
        <v>11</v>
      </c>
      <c r="B67" s="26"/>
      <c r="C67" s="30">
        <v>0</v>
      </c>
      <c r="D67" s="30">
        <v>0</v>
      </c>
      <c r="E67" s="30">
        <v>0</v>
      </c>
      <c r="F67" s="30">
        <v>0</v>
      </c>
      <c r="G67" s="30">
        <v>0</v>
      </c>
      <c r="H67" s="30">
        <v>0</v>
      </c>
      <c r="I67" s="30">
        <v>0</v>
      </c>
      <c r="J67" s="30">
        <v>0</v>
      </c>
      <c r="K67" s="30">
        <v>0</v>
      </c>
      <c r="L67" s="30">
        <v>0</v>
      </c>
      <c r="M67" s="30">
        <v>0</v>
      </c>
      <c r="N67" s="30">
        <v>0</v>
      </c>
      <c r="O67" s="25">
        <f t="shared" si="20"/>
        <v>0</v>
      </c>
    </row>
    <row r="68" spans="1:15" s="9" customFormat="1" ht="11.4" customHeight="1" x14ac:dyDescent="0.25">
      <c r="A68" s="9" t="s">
        <v>56</v>
      </c>
      <c r="B68" s="26"/>
      <c r="C68" s="28">
        <f t="shared" ref="C68:N68" si="26">SUM(C57:C67)</f>
        <v>0</v>
      </c>
      <c r="D68" s="28">
        <f t="shared" si="26"/>
        <v>0</v>
      </c>
      <c r="E68" s="28">
        <f t="shared" si="26"/>
        <v>0</v>
      </c>
      <c r="F68" s="28">
        <f t="shared" si="26"/>
        <v>0</v>
      </c>
      <c r="G68" s="28">
        <f t="shared" si="26"/>
        <v>0</v>
      </c>
      <c r="H68" s="28">
        <f t="shared" si="26"/>
        <v>0</v>
      </c>
      <c r="I68" s="28">
        <f t="shared" si="26"/>
        <v>0</v>
      </c>
      <c r="J68" s="28">
        <f t="shared" si="26"/>
        <v>0</v>
      </c>
      <c r="K68" s="28">
        <f t="shared" si="26"/>
        <v>0</v>
      </c>
      <c r="L68" s="28">
        <f t="shared" si="26"/>
        <v>0</v>
      </c>
      <c r="M68" s="28">
        <f t="shared" si="26"/>
        <v>0</v>
      </c>
      <c r="N68" s="28">
        <f t="shared" si="26"/>
        <v>0</v>
      </c>
      <c r="O68" s="28">
        <f>SUM(C68:N68)</f>
        <v>0</v>
      </c>
    </row>
    <row r="69" spans="1:15" s="10" customFormat="1" ht="6" customHeight="1" x14ac:dyDescent="0.25">
      <c r="A69" s="9"/>
      <c r="B69" s="26"/>
      <c r="C69" s="27"/>
      <c r="D69" s="27"/>
      <c r="E69" s="27"/>
      <c r="F69" s="27"/>
      <c r="G69" s="27"/>
      <c r="H69" s="27"/>
      <c r="I69" s="27"/>
      <c r="J69" s="27"/>
      <c r="K69" s="27"/>
      <c r="L69" s="27"/>
      <c r="M69" s="27"/>
      <c r="N69" s="27"/>
      <c r="O69" s="25"/>
    </row>
    <row r="70" spans="1:15" s="10" customFormat="1" ht="11.4" customHeight="1" x14ac:dyDescent="0.2">
      <c r="A70" s="10" t="s">
        <v>1</v>
      </c>
      <c r="B70" s="26"/>
      <c r="C70" s="30">
        <v>0</v>
      </c>
      <c r="D70" s="30">
        <v>0</v>
      </c>
      <c r="E70" s="30">
        <v>0</v>
      </c>
      <c r="F70" s="30">
        <v>0</v>
      </c>
      <c r="G70" s="30">
        <v>0</v>
      </c>
      <c r="H70" s="30">
        <v>0</v>
      </c>
      <c r="I70" s="30">
        <v>0</v>
      </c>
      <c r="J70" s="30">
        <v>0</v>
      </c>
      <c r="K70" s="30">
        <v>0</v>
      </c>
      <c r="L70" s="30">
        <v>0</v>
      </c>
      <c r="M70" s="30">
        <v>0</v>
      </c>
      <c r="N70" s="30">
        <v>0</v>
      </c>
      <c r="O70" s="25">
        <f>SUM(C70:N70)</f>
        <v>0</v>
      </c>
    </row>
    <row r="71" spans="1:15" s="9" customFormat="1" ht="11.4" customHeight="1" x14ac:dyDescent="0.25">
      <c r="A71" s="9" t="s">
        <v>38</v>
      </c>
      <c r="B71" s="26"/>
      <c r="C71" s="28">
        <f t="shared" ref="C71:N71" si="27">SUM(C68:C70)</f>
        <v>0</v>
      </c>
      <c r="D71" s="28">
        <f t="shared" si="27"/>
        <v>0</v>
      </c>
      <c r="E71" s="28">
        <f t="shared" si="27"/>
        <v>0</v>
      </c>
      <c r="F71" s="28">
        <f t="shared" si="27"/>
        <v>0</v>
      </c>
      <c r="G71" s="28">
        <f t="shared" si="27"/>
        <v>0</v>
      </c>
      <c r="H71" s="28">
        <f t="shared" si="27"/>
        <v>0</v>
      </c>
      <c r="I71" s="28">
        <f t="shared" si="27"/>
        <v>0</v>
      </c>
      <c r="J71" s="28">
        <f t="shared" si="27"/>
        <v>0</v>
      </c>
      <c r="K71" s="28">
        <f t="shared" si="27"/>
        <v>0</v>
      </c>
      <c r="L71" s="28">
        <f t="shared" si="27"/>
        <v>0</v>
      </c>
      <c r="M71" s="28">
        <f t="shared" si="27"/>
        <v>0</v>
      </c>
      <c r="N71" s="28">
        <f t="shared" si="27"/>
        <v>0</v>
      </c>
      <c r="O71" s="28">
        <f>SUM(C71:N71)</f>
        <v>0</v>
      </c>
    </row>
    <row r="72" spans="1:15" s="10" customFormat="1" ht="6" customHeight="1" x14ac:dyDescent="0.2">
      <c r="B72" s="26"/>
      <c r="C72" s="27"/>
      <c r="D72" s="27"/>
      <c r="E72" s="27"/>
      <c r="F72" s="27"/>
      <c r="G72" s="27"/>
      <c r="H72" s="27"/>
      <c r="I72" s="27"/>
      <c r="J72" s="27"/>
      <c r="K72" s="27"/>
      <c r="L72" s="27"/>
      <c r="M72" s="27"/>
      <c r="N72" s="27"/>
      <c r="O72" s="25"/>
    </row>
    <row r="73" spans="1:15" s="10" customFormat="1" ht="11.4" customHeight="1" x14ac:dyDescent="0.2">
      <c r="A73" s="10" t="s">
        <v>39</v>
      </c>
      <c r="B73" s="26"/>
      <c r="C73" s="30">
        <v>0</v>
      </c>
      <c r="D73" s="30">
        <v>0</v>
      </c>
      <c r="E73" s="30">
        <v>0</v>
      </c>
      <c r="F73" s="30">
        <v>0</v>
      </c>
      <c r="G73" s="30">
        <v>0</v>
      </c>
      <c r="H73" s="30">
        <v>0</v>
      </c>
      <c r="I73" s="30">
        <v>0</v>
      </c>
      <c r="J73" s="30">
        <v>0</v>
      </c>
      <c r="K73" s="30">
        <v>0</v>
      </c>
      <c r="L73" s="30">
        <v>0</v>
      </c>
      <c r="M73" s="30">
        <v>0</v>
      </c>
      <c r="N73" s="30">
        <v>0</v>
      </c>
      <c r="O73" s="25">
        <f>SUM(C73:N73)</f>
        <v>0</v>
      </c>
    </row>
    <row r="74" spans="1:15" s="9" customFormat="1" ht="11.4" customHeight="1" x14ac:dyDescent="0.25">
      <c r="A74" s="9" t="s">
        <v>40</v>
      </c>
      <c r="B74" s="26"/>
      <c r="C74" s="28">
        <f>SUM(C71-C73)</f>
        <v>0</v>
      </c>
      <c r="D74" s="28">
        <f t="shared" ref="D74:N74" si="28">SUM(D71-D73)</f>
        <v>0</v>
      </c>
      <c r="E74" s="28">
        <f t="shared" si="28"/>
        <v>0</v>
      </c>
      <c r="F74" s="28">
        <f t="shared" si="28"/>
        <v>0</v>
      </c>
      <c r="G74" s="28">
        <f t="shared" si="28"/>
        <v>0</v>
      </c>
      <c r="H74" s="28">
        <f t="shared" si="28"/>
        <v>0</v>
      </c>
      <c r="I74" s="28">
        <f t="shared" si="28"/>
        <v>0</v>
      </c>
      <c r="J74" s="28">
        <f t="shared" si="28"/>
        <v>0</v>
      </c>
      <c r="K74" s="28">
        <f t="shared" si="28"/>
        <v>0</v>
      </c>
      <c r="L74" s="28">
        <f t="shared" si="28"/>
        <v>0</v>
      </c>
      <c r="M74" s="28">
        <f t="shared" si="28"/>
        <v>0</v>
      </c>
      <c r="N74" s="28">
        <f t="shared" si="28"/>
        <v>0</v>
      </c>
      <c r="O74" s="28">
        <f>SUM(C74:N74)</f>
        <v>0</v>
      </c>
    </row>
    <row r="75" spans="1:15" s="10" customFormat="1" ht="11.4" x14ac:dyDescent="0.2">
      <c r="B75" s="26"/>
      <c r="C75" s="12"/>
      <c r="D75" s="12"/>
      <c r="E75" s="12"/>
      <c r="F75" s="12"/>
      <c r="G75" s="12"/>
      <c r="H75" s="12"/>
      <c r="I75" s="12"/>
      <c r="J75" s="12"/>
      <c r="K75" s="12"/>
      <c r="L75" s="12"/>
      <c r="M75" s="12"/>
      <c r="N75" s="12"/>
      <c r="O75" s="12"/>
    </row>
    <row r="76" spans="1:15" s="10" customFormat="1" ht="11.4" hidden="1" outlineLevel="1" x14ac:dyDescent="0.2">
      <c r="A76" s="114" t="s">
        <v>150</v>
      </c>
      <c r="C76" s="12"/>
      <c r="D76" s="12"/>
      <c r="E76" s="12"/>
      <c r="F76" s="12"/>
      <c r="G76" s="12"/>
      <c r="H76" s="12"/>
      <c r="I76" s="12"/>
      <c r="J76" s="12"/>
      <c r="K76" s="12"/>
      <c r="L76" s="12"/>
      <c r="M76" s="12"/>
      <c r="N76" s="12"/>
      <c r="O76" s="12"/>
    </row>
    <row r="77" spans="1:15" s="9" customFormat="1" ht="11.4" hidden="1" customHeight="1" outlineLevel="1" x14ac:dyDescent="0.25">
      <c r="A77" s="9" t="s">
        <v>63</v>
      </c>
      <c r="B77" s="26"/>
      <c r="C77" s="28">
        <f t="shared" ref="C77:N77" si="29">C39</f>
        <v>0</v>
      </c>
      <c r="D77" s="28">
        <f t="shared" si="29"/>
        <v>0</v>
      </c>
      <c r="E77" s="28">
        <f t="shared" si="29"/>
        <v>0</v>
      </c>
      <c r="F77" s="28">
        <f t="shared" si="29"/>
        <v>0</v>
      </c>
      <c r="G77" s="28">
        <f t="shared" si="29"/>
        <v>0</v>
      </c>
      <c r="H77" s="28">
        <f t="shared" si="29"/>
        <v>0</v>
      </c>
      <c r="I77" s="28">
        <f t="shared" si="29"/>
        <v>0</v>
      </c>
      <c r="J77" s="28">
        <f t="shared" si="29"/>
        <v>0</v>
      </c>
      <c r="K77" s="28">
        <f t="shared" si="29"/>
        <v>0</v>
      </c>
      <c r="L77" s="28">
        <f t="shared" si="29"/>
        <v>0</v>
      </c>
      <c r="M77" s="28">
        <f t="shared" si="29"/>
        <v>0</v>
      </c>
      <c r="N77" s="28">
        <f t="shared" si="29"/>
        <v>0</v>
      </c>
      <c r="O77" s="28">
        <f>SUM(C77:N77)</f>
        <v>0</v>
      </c>
    </row>
    <row r="78" spans="1:15" s="9" customFormat="1" ht="11.4" hidden="1" customHeight="1" outlineLevel="1" x14ac:dyDescent="0.25">
      <c r="A78" s="9" t="s">
        <v>64</v>
      </c>
      <c r="B78" s="26"/>
      <c r="C78" s="28">
        <f t="shared" ref="C78:N78" si="30">C42</f>
        <v>0</v>
      </c>
      <c r="D78" s="28">
        <f t="shared" si="30"/>
        <v>0</v>
      </c>
      <c r="E78" s="28">
        <f t="shared" si="30"/>
        <v>0</v>
      </c>
      <c r="F78" s="28">
        <f t="shared" si="30"/>
        <v>0</v>
      </c>
      <c r="G78" s="28">
        <f t="shared" si="30"/>
        <v>0</v>
      </c>
      <c r="H78" s="28">
        <f t="shared" si="30"/>
        <v>0</v>
      </c>
      <c r="I78" s="28">
        <f t="shared" si="30"/>
        <v>0</v>
      </c>
      <c r="J78" s="28">
        <f t="shared" si="30"/>
        <v>0</v>
      </c>
      <c r="K78" s="28">
        <f t="shared" si="30"/>
        <v>0</v>
      </c>
      <c r="L78" s="28">
        <f t="shared" si="30"/>
        <v>0</v>
      </c>
      <c r="M78" s="28">
        <f t="shared" si="30"/>
        <v>0</v>
      </c>
      <c r="N78" s="28">
        <f t="shared" si="30"/>
        <v>0</v>
      </c>
      <c r="O78" s="28">
        <f>SUM(C78:N78)</f>
        <v>0</v>
      </c>
    </row>
    <row r="79" spans="1:15" s="9" customFormat="1" ht="11.4" hidden="1" customHeight="1" outlineLevel="1" x14ac:dyDescent="0.25">
      <c r="A79" s="9" t="s">
        <v>78</v>
      </c>
      <c r="B79" s="26"/>
      <c r="C79" s="28">
        <f t="shared" ref="C79:N79" si="31">C43</f>
        <v>0</v>
      </c>
      <c r="D79" s="28">
        <f t="shared" si="31"/>
        <v>0</v>
      </c>
      <c r="E79" s="28">
        <f t="shared" si="31"/>
        <v>0</v>
      </c>
      <c r="F79" s="28">
        <f t="shared" si="31"/>
        <v>0</v>
      </c>
      <c r="G79" s="28">
        <f t="shared" si="31"/>
        <v>0</v>
      </c>
      <c r="H79" s="28">
        <f t="shared" si="31"/>
        <v>0</v>
      </c>
      <c r="I79" s="28">
        <f t="shared" si="31"/>
        <v>0</v>
      </c>
      <c r="J79" s="28">
        <f t="shared" si="31"/>
        <v>0</v>
      </c>
      <c r="K79" s="28">
        <f t="shared" si="31"/>
        <v>0</v>
      </c>
      <c r="L79" s="28">
        <f t="shared" si="31"/>
        <v>0</v>
      </c>
      <c r="M79" s="28">
        <f t="shared" si="31"/>
        <v>0</v>
      </c>
      <c r="N79" s="28">
        <f t="shared" si="31"/>
        <v>0</v>
      </c>
      <c r="O79" s="28">
        <f>SUM(C79:N79)</f>
        <v>0</v>
      </c>
    </row>
    <row r="80" spans="1:15" s="10" customFormat="1" ht="11.4" hidden="1" customHeight="1" outlineLevel="1" x14ac:dyDescent="0.2">
      <c r="A80" s="57" t="s">
        <v>80</v>
      </c>
      <c r="B80" s="59"/>
      <c r="C80" s="59"/>
      <c r="D80" s="59"/>
      <c r="E80" s="59"/>
      <c r="F80" s="59"/>
      <c r="G80" s="59"/>
      <c r="H80" s="59"/>
      <c r="I80" s="59"/>
      <c r="J80" s="59"/>
      <c r="K80" s="59"/>
      <c r="L80" s="59"/>
      <c r="M80" s="59"/>
      <c r="N80" s="59"/>
      <c r="O80" s="59"/>
    </row>
    <row r="81" spans="1:15" s="9" customFormat="1" ht="11.4" hidden="1" customHeight="1" outlineLevel="1" x14ac:dyDescent="0.25">
      <c r="A81" s="9" t="s">
        <v>66</v>
      </c>
      <c r="B81" s="26"/>
      <c r="C81" s="28">
        <f t="shared" ref="C81:N81" si="32">C48</f>
        <v>0</v>
      </c>
      <c r="D81" s="28">
        <f t="shared" si="32"/>
        <v>0</v>
      </c>
      <c r="E81" s="28">
        <f t="shared" si="32"/>
        <v>0</v>
      </c>
      <c r="F81" s="28">
        <f t="shared" si="32"/>
        <v>0</v>
      </c>
      <c r="G81" s="28">
        <f t="shared" si="32"/>
        <v>0</v>
      </c>
      <c r="H81" s="28">
        <f t="shared" si="32"/>
        <v>0</v>
      </c>
      <c r="I81" s="28">
        <f t="shared" si="32"/>
        <v>0</v>
      </c>
      <c r="J81" s="28">
        <f t="shared" si="32"/>
        <v>0</v>
      </c>
      <c r="K81" s="28">
        <f t="shared" si="32"/>
        <v>0</v>
      </c>
      <c r="L81" s="28">
        <f t="shared" si="32"/>
        <v>0</v>
      </c>
      <c r="M81" s="28">
        <f t="shared" si="32"/>
        <v>0</v>
      </c>
      <c r="N81" s="28">
        <f t="shared" si="32"/>
        <v>0</v>
      </c>
      <c r="O81" s="28">
        <f>SUM(C81:N81)</f>
        <v>0</v>
      </c>
    </row>
    <row r="82" spans="1:15" s="9" customFormat="1" ht="11.4" hidden="1" customHeight="1" outlineLevel="1" x14ac:dyDescent="0.25">
      <c r="A82" s="9" t="s">
        <v>67</v>
      </c>
      <c r="B82" s="26"/>
      <c r="C82" s="28">
        <f t="shared" ref="C82:N82" si="33">C49</f>
        <v>0</v>
      </c>
      <c r="D82" s="28">
        <f t="shared" si="33"/>
        <v>0</v>
      </c>
      <c r="E82" s="28">
        <f t="shared" si="33"/>
        <v>0</v>
      </c>
      <c r="F82" s="28">
        <f t="shared" si="33"/>
        <v>0</v>
      </c>
      <c r="G82" s="28">
        <f t="shared" si="33"/>
        <v>0</v>
      </c>
      <c r="H82" s="28">
        <f t="shared" si="33"/>
        <v>0</v>
      </c>
      <c r="I82" s="28">
        <f t="shared" si="33"/>
        <v>0</v>
      </c>
      <c r="J82" s="28">
        <f t="shared" si="33"/>
        <v>0</v>
      </c>
      <c r="K82" s="28">
        <f t="shared" si="33"/>
        <v>0</v>
      </c>
      <c r="L82" s="28">
        <f t="shared" si="33"/>
        <v>0</v>
      </c>
      <c r="M82" s="28">
        <f t="shared" si="33"/>
        <v>0</v>
      </c>
      <c r="N82" s="28">
        <f t="shared" si="33"/>
        <v>0</v>
      </c>
      <c r="O82" s="28">
        <f>SUM(C82:N82)</f>
        <v>0</v>
      </c>
    </row>
    <row r="83" spans="1:15" s="9" customFormat="1" ht="11.4" hidden="1" customHeight="1" outlineLevel="1" x14ac:dyDescent="0.25">
      <c r="A83" s="9" t="s">
        <v>77</v>
      </c>
      <c r="B83" s="26"/>
      <c r="C83" s="28">
        <f t="shared" ref="C83:N83" si="34">C53</f>
        <v>0</v>
      </c>
      <c r="D83" s="28">
        <f t="shared" si="34"/>
        <v>0</v>
      </c>
      <c r="E83" s="28">
        <f t="shared" si="34"/>
        <v>0</v>
      </c>
      <c r="F83" s="28">
        <f t="shared" si="34"/>
        <v>0</v>
      </c>
      <c r="G83" s="28">
        <f t="shared" si="34"/>
        <v>0</v>
      </c>
      <c r="H83" s="28">
        <f t="shared" si="34"/>
        <v>0</v>
      </c>
      <c r="I83" s="28">
        <f t="shared" si="34"/>
        <v>0</v>
      </c>
      <c r="J83" s="28">
        <f t="shared" si="34"/>
        <v>0</v>
      </c>
      <c r="K83" s="28">
        <f t="shared" si="34"/>
        <v>0</v>
      </c>
      <c r="L83" s="28">
        <f t="shared" si="34"/>
        <v>0</v>
      </c>
      <c r="M83" s="28">
        <f t="shared" si="34"/>
        <v>0</v>
      </c>
      <c r="N83" s="28">
        <f t="shared" si="34"/>
        <v>0</v>
      </c>
      <c r="O83" s="28">
        <f>SUM(C83:N83)</f>
        <v>0</v>
      </c>
    </row>
    <row r="84" spans="1:15" collapsed="1" x14ac:dyDescent="0.2"/>
  </sheetData>
  <sheetProtection password="C963" sheet="1" objects="1" scenarios="1" selectLockedCells="1"/>
  <mergeCells count="19">
    <mergeCell ref="C9:D9"/>
    <mergeCell ref="A10:O10"/>
    <mergeCell ref="C7:D7"/>
    <mergeCell ref="F7:G7"/>
    <mergeCell ref="H7:I7"/>
    <mergeCell ref="J7:K7"/>
    <mergeCell ref="M7:O7"/>
    <mergeCell ref="C8:D8"/>
    <mergeCell ref="F8:G8"/>
    <mergeCell ref="H8:I8"/>
    <mergeCell ref="J8:K8"/>
    <mergeCell ref="M8:O8"/>
    <mergeCell ref="C5:D5"/>
    <mergeCell ref="M5:O5"/>
    <mergeCell ref="C6:D6"/>
    <mergeCell ref="F6:G6"/>
    <mergeCell ref="H6:I6"/>
    <mergeCell ref="J6:K6"/>
    <mergeCell ref="M6:O6"/>
  </mergeCells>
  <dataValidations count="1">
    <dataValidation type="list" allowBlank="1" showInputMessage="1" showErrorMessage="1" sqref="C8:D8" xr:uid="{00000000-0002-0000-0700-000000000000}">
      <formula1>Geschlecht</formula1>
    </dataValidation>
  </dataValidations>
  <printOptions horizontalCentered="1"/>
  <pageMargins left="0.19685039370078741" right="0.19685039370078741" top="0.19685039370078741" bottom="0.6692913385826772" header="0.51181102362204722" footer="0.51181102362204722"/>
  <pageSetup paperSize="9" scale="75" orientation="landscape" r:id="rId1"/>
  <headerFooter>
    <oddFooter>&amp;L&amp;"Arial,Standard"Dies ist eine Vorlage der FI-Partner GmbH. Haben Sie noch Fragen? Wir helfen Ihnen gerne weiter. Kontaktieren Sie uns:
info@fi-partner.ch / Tel. +41 44 501 77 20</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pageSetUpPr fitToPage="1"/>
  </sheetPr>
  <dimension ref="A1:O84"/>
  <sheetViews>
    <sheetView zoomScaleNormal="100" workbookViewId="0">
      <selection activeCell="C6" sqref="C6:D6"/>
    </sheetView>
  </sheetViews>
  <sheetFormatPr baseColWidth="10" defaultRowHeight="12.6" outlineLevelRow="1" x14ac:dyDescent="0.2"/>
  <cols>
    <col min="1" max="1" width="12.1796875" customWidth="1"/>
    <col min="2" max="2" width="6.1796875" customWidth="1"/>
    <col min="3" max="14" width="8.1796875" style="1" customWidth="1"/>
    <col min="15" max="15" width="9.1796875" style="1" customWidth="1"/>
  </cols>
  <sheetData>
    <row r="1" spans="1:15" ht="15.6" x14ac:dyDescent="0.3">
      <c r="A1" s="3" t="str">
        <f>'Total Firma'!A1</f>
        <v>Musterbeispiel GmbH</v>
      </c>
      <c r="B1" s="3"/>
      <c r="C1" s="82"/>
      <c r="D1"/>
      <c r="E1" s="4"/>
      <c r="F1" s="5"/>
      <c r="G1" s="4"/>
      <c r="H1"/>
      <c r="I1"/>
      <c r="J1"/>
      <c r="K1"/>
      <c r="L1"/>
      <c r="M1"/>
      <c r="N1"/>
      <c r="O1"/>
    </row>
    <row r="2" spans="1:15" s="2" customFormat="1" ht="15" x14ac:dyDescent="0.25">
      <c r="A2" s="6" t="str">
        <f>'Total Firma'!A2</f>
        <v>Beispielstrasse 1</v>
      </c>
      <c r="B2" s="6"/>
      <c r="C2" s="17"/>
      <c r="E2" s="18"/>
      <c r="F2" s="19"/>
      <c r="G2" s="18"/>
    </row>
    <row r="3" spans="1:15" s="2" customFormat="1" ht="15" x14ac:dyDescent="0.25">
      <c r="A3" s="6" t="str">
        <f>'Total Firma'!A3</f>
        <v>3000 Bern</v>
      </c>
      <c r="B3" s="6"/>
      <c r="C3" s="17"/>
      <c r="E3" s="18"/>
      <c r="F3" s="19"/>
      <c r="G3" s="18"/>
    </row>
    <row r="4" spans="1:15" s="7" customFormat="1" ht="13.2" x14ac:dyDescent="0.25">
      <c r="C4" s="81"/>
      <c r="D4" s="23"/>
      <c r="E4" s="15"/>
      <c r="F4" s="16"/>
      <c r="G4" s="15"/>
    </row>
    <row r="5" spans="1:15" s="7" customFormat="1" ht="13.2" x14ac:dyDescent="0.25">
      <c r="A5" s="7" t="s">
        <v>0</v>
      </c>
      <c r="C5" s="126">
        <f ca="1">'Total Firma'!G3</f>
        <v>44338</v>
      </c>
      <c r="D5" s="126"/>
      <c r="E5" s="24"/>
      <c r="F5" s="46" t="s">
        <v>14</v>
      </c>
      <c r="M5" s="132"/>
      <c r="N5" s="132"/>
      <c r="O5" s="132"/>
    </row>
    <row r="6" spans="1:15" s="7" customFormat="1" ht="13.2" x14ac:dyDescent="0.25">
      <c r="A6" s="7" t="s">
        <v>12</v>
      </c>
      <c r="C6" s="130"/>
      <c r="D6" s="130"/>
      <c r="E6" s="24"/>
      <c r="F6" s="128"/>
      <c r="G6" s="128"/>
      <c r="H6" s="128"/>
      <c r="I6" s="128"/>
      <c r="J6" s="128"/>
      <c r="K6" s="128"/>
      <c r="M6" s="132"/>
      <c r="N6" s="132"/>
      <c r="O6" s="132"/>
    </row>
    <row r="7" spans="1:15" s="7" customFormat="1" ht="13.2" x14ac:dyDescent="0.25">
      <c r="A7" s="7" t="s">
        <v>13</v>
      </c>
      <c r="C7" s="130"/>
      <c r="D7" s="130"/>
      <c r="E7" s="24"/>
      <c r="F7" s="128"/>
      <c r="G7" s="128"/>
      <c r="H7" s="128"/>
      <c r="I7" s="128"/>
      <c r="J7" s="128"/>
      <c r="K7" s="128"/>
      <c r="M7" s="132"/>
      <c r="N7" s="132"/>
      <c r="O7" s="132"/>
    </row>
    <row r="8" spans="1:15" s="7" customFormat="1" ht="13.2" x14ac:dyDescent="0.25">
      <c r="A8" s="7" t="s">
        <v>29</v>
      </c>
      <c r="C8" s="130"/>
      <c r="D8" s="130"/>
      <c r="E8" s="15"/>
      <c r="F8" s="128"/>
      <c r="G8" s="128"/>
      <c r="H8" s="128"/>
      <c r="I8" s="128"/>
      <c r="J8" s="128"/>
      <c r="K8" s="128"/>
      <c r="M8" s="132"/>
      <c r="N8" s="132"/>
      <c r="O8" s="132"/>
    </row>
    <row r="9" spans="1:15" s="7" customFormat="1" ht="13.2" x14ac:dyDescent="0.25">
      <c r="C9" s="131"/>
      <c r="D9" s="131"/>
      <c r="E9" s="15"/>
      <c r="F9" s="16"/>
      <c r="G9" s="15"/>
      <c r="M9" s="83"/>
      <c r="N9" s="83"/>
      <c r="O9" s="83"/>
    </row>
    <row r="10" spans="1:15" ht="18" x14ac:dyDescent="0.35">
      <c r="A10" s="129">
        <f>'Total Firma'!A10:O10</f>
        <v>44196</v>
      </c>
      <c r="B10" s="129"/>
      <c r="C10" s="129"/>
      <c r="D10" s="129"/>
      <c r="E10" s="129"/>
      <c r="F10" s="129"/>
      <c r="G10" s="129"/>
      <c r="H10" s="129"/>
      <c r="I10" s="129"/>
      <c r="J10" s="129"/>
      <c r="K10" s="129"/>
      <c r="L10" s="129"/>
      <c r="M10" s="129"/>
      <c r="N10" s="129"/>
      <c r="O10" s="129"/>
    </row>
    <row r="11" spans="1:15" s="10" customFormat="1" ht="11.4" customHeight="1" x14ac:dyDescent="0.2"/>
    <row r="12" spans="1:15" s="11" customFormat="1" ht="11.4" customHeight="1" x14ac:dyDescent="0.25">
      <c r="A12" s="9" t="s">
        <v>86</v>
      </c>
      <c r="B12" s="9" t="str">
        <f ca="1">RIGHT(CELL("Dateiname",A66),LEN(CELL("Dateiname",A66))-FIND("]",CELL("Dateiname",A66)))</f>
        <v>ML 06</v>
      </c>
      <c r="C12" s="9"/>
      <c r="D12" s="9"/>
      <c r="E12" s="9"/>
      <c r="F12" s="9"/>
      <c r="G12" s="9"/>
      <c r="H12" s="9"/>
      <c r="I12" s="9"/>
      <c r="J12" s="9"/>
      <c r="K12" s="9"/>
      <c r="L12" s="9"/>
      <c r="M12" s="9"/>
      <c r="N12" s="9"/>
      <c r="O12" s="9"/>
    </row>
    <row r="13" spans="1:15" s="10" customFormat="1" ht="6" customHeight="1" x14ac:dyDescent="0.2">
      <c r="C13" s="8"/>
      <c r="D13" s="8"/>
      <c r="E13" s="8"/>
      <c r="F13" s="8"/>
      <c r="G13" s="8"/>
      <c r="H13" s="8"/>
      <c r="I13" s="8"/>
      <c r="J13" s="8"/>
      <c r="K13" s="8"/>
      <c r="L13" s="8"/>
      <c r="M13" s="8"/>
      <c r="N13" s="8"/>
      <c r="O13" s="8"/>
    </row>
    <row r="14" spans="1:15" s="11" customFormat="1" ht="11.4" customHeight="1" x14ac:dyDescent="0.25">
      <c r="A14" s="9" t="s">
        <v>3</v>
      </c>
      <c r="B14" s="61">
        <f>C14-1</f>
        <v>44195</v>
      </c>
      <c r="C14" s="50">
        <f>'Total Firma'!A10</f>
        <v>44196</v>
      </c>
      <c r="D14" s="50">
        <f>EDATE(C14,1)</f>
        <v>44227</v>
      </c>
      <c r="E14" s="50">
        <f t="shared" ref="E14:N14" si="0">EDATE(D14,1)</f>
        <v>44255</v>
      </c>
      <c r="F14" s="50">
        <f t="shared" si="0"/>
        <v>44286</v>
      </c>
      <c r="G14" s="50">
        <f t="shared" si="0"/>
        <v>44316</v>
      </c>
      <c r="H14" s="50">
        <f t="shared" si="0"/>
        <v>44347</v>
      </c>
      <c r="I14" s="50">
        <f t="shared" si="0"/>
        <v>44377</v>
      </c>
      <c r="J14" s="50">
        <f t="shared" si="0"/>
        <v>44408</v>
      </c>
      <c r="K14" s="50">
        <f t="shared" si="0"/>
        <v>44439</v>
      </c>
      <c r="L14" s="50">
        <f t="shared" si="0"/>
        <v>44469</v>
      </c>
      <c r="M14" s="50">
        <f t="shared" si="0"/>
        <v>44500</v>
      </c>
      <c r="N14" s="50">
        <f t="shared" si="0"/>
        <v>44530</v>
      </c>
      <c r="O14" s="50" t="s">
        <v>2</v>
      </c>
    </row>
    <row r="15" spans="1:15" s="10" customFormat="1" ht="6" customHeight="1" x14ac:dyDescent="0.2">
      <c r="C15" s="8"/>
      <c r="D15" s="8"/>
      <c r="E15" s="8"/>
      <c r="F15" s="8"/>
      <c r="G15" s="8"/>
      <c r="H15" s="8"/>
      <c r="I15" s="8"/>
      <c r="J15" s="8"/>
      <c r="K15" s="8"/>
      <c r="L15" s="8"/>
      <c r="M15" s="8"/>
      <c r="N15" s="8"/>
      <c r="O15" s="8"/>
    </row>
    <row r="16" spans="1:15" s="10" customFormat="1" ht="11.4" hidden="1" customHeight="1" x14ac:dyDescent="0.2">
      <c r="A16" s="10" t="s">
        <v>69</v>
      </c>
      <c r="B16" s="84">
        <f>DATEDIF($C$7,B14,"M")/12</f>
        <v>120.91666666666667</v>
      </c>
      <c r="C16" s="84">
        <f t="shared" ref="C16:N16" si="1">DATEDIF($C$7,C14,"M")/12</f>
        <v>121</v>
      </c>
      <c r="D16" s="84">
        <f t="shared" si="1"/>
        <v>121.08333333333333</v>
      </c>
      <c r="E16" s="84">
        <f t="shared" si="1"/>
        <v>121.16666666666667</v>
      </c>
      <c r="F16" s="84">
        <f t="shared" si="1"/>
        <v>121.25</v>
      </c>
      <c r="G16" s="84">
        <f t="shared" si="1"/>
        <v>121.33333333333333</v>
      </c>
      <c r="H16" s="84">
        <f t="shared" si="1"/>
        <v>121.41666666666667</v>
      </c>
      <c r="I16" s="84">
        <f t="shared" si="1"/>
        <v>121.5</v>
      </c>
      <c r="J16" s="84">
        <f t="shared" si="1"/>
        <v>121.58333333333333</v>
      </c>
      <c r="K16" s="84">
        <f t="shared" si="1"/>
        <v>121.66666666666667</v>
      </c>
      <c r="L16" s="84">
        <f t="shared" si="1"/>
        <v>121.75</v>
      </c>
      <c r="M16" s="84">
        <f t="shared" si="1"/>
        <v>121.83333333333333</v>
      </c>
      <c r="N16" s="84">
        <f t="shared" si="1"/>
        <v>121.91666666666667</v>
      </c>
      <c r="O16" s="55"/>
    </row>
    <row r="17" spans="1:15" s="10" customFormat="1" ht="6" hidden="1" customHeight="1" x14ac:dyDescent="0.2">
      <c r="C17" s="8"/>
      <c r="D17" s="8"/>
      <c r="E17" s="8"/>
      <c r="F17" s="8"/>
      <c r="G17" s="8"/>
      <c r="H17" s="8"/>
      <c r="I17" s="8"/>
      <c r="J17" s="8"/>
      <c r="K17" s="8"/>
      <c r="L17" s="8"/>
      <c r="M17" s="8"/>
      <c r="N17" s="8"/>
      <c r="O17" s="8"/>
    </row>
    <row r="18" spans="1:15" s="10" customFormat="1" ht="11.4" hidden="1" customHeight="1" x14ac:dyDescent="0.2">
      <c r="A18" s="10" t="s">
        <v>79</v>
      </c>
      <c r="B18" s="85"/>
      <c r="C18" s="85">
        <f>IF(C$41&gt;0,1,0)</f>
        <v>0</v>
      </c>
      <c r="D18" s="85">
        <f t="shared" ref="D18:N18" si="2">IF(D$41&gt;0,1,0)</f>
        <v>0</v>
      </c>
      <c r="E18" s="85">
        <f t="shared" si="2"/>
        <v>0</v>
      </c>
      <c r="F18" s="85">
        <f t="shared" si="2"/>
        <v>0</v>
      </c>
      <c r="G18" s="85">
        <f t="shared" si="2"/>
        <v>0</v>
      </c>
      <c r="H18" s="85">
        <f t="shared" si="2"/>
        <v>0</v>
      </c>
      <c r="I18" s="85">
        <f t="shared" si="2"/>
        <v>0</v>
      </c>
      <c r="J18" s="85">
        <f t="shared" si="2"/>
        <v>0</v>
      </c>
      <c r="K18" s="85">
        <f t="shared" si="2"/>
        <v>0</v>
      </c>
      <c r="L18" s="85">
        <f t="shared" si="2"/>
        <v>0</v>
      </c>
      <c r="M18" s="85">
        <f t="shared" si="2"/>
        <v>0</v>
      </c>
      <c r="N18" s="85">
        <f t="shared" si="2"/>
        <v>0</v>
      </c>
      <c r="O18" s="27">
        <f>SUM(C18:N18)</f>
        <v>0</v>
      </c>
    </row>
    <row r="19" spans="1:15" s="10" customFormat="1" ht="11.4" hidden="1" customHeight="1" x14ac:dyDescent="0.2">
      <c r="A19" s="10" t="s">
        <v>74</v>
      </c>
      <c r="B19" s="85"/>
      <c r="C19" s="85">
        <f t="shared" ref="C19:N19" si="3">IF(C$47&gt;0,1,0)</f>
        <v>0</v>
      </c>
      <c r="D19" s="85">
        <f t="shared" si="3"/>
        <v>0</v>
      </c>
      <c r="E19" s="85">
        <f t="shared" si="3"/>
        <v>0</v>
      </c>
      <c r="F19" s="85">
        <f t="shared" si="3"/>
        <v>0</v>
      </c>
      <c r="G19" s="85">
        <f t="shared" si="3"/>
        <v>0</v>
      </c>
      <c r="H19" s="85">
        <f t="shared" si="3"/>
        <v>0</v>
      </c>
      <c r="I19" s="85">
        <f t="shared" si="3"/>
        <v>0</v>
      </c>
      <c r="J19" s="85">
        <f t="shared" si="3"/>
        <v>0</v>
      </c>
      <c r="K19" s="85">
        <f t="shared" si="3"/>
        <v>0</v>
      </c>
      <c r="L19" s="85">
        <f t="shared" si="3"/>
        <v>0</v>
      </c>
      <c r="M19" s="85">
        <f t="shared" si="3"/>
        <v>0</v>
      </c>
      <c r="N19" s="85">
        <f t="shared" si="3"/>
        <v>0</v>
      </c>
      <c r="O19" s="27">
        <f>SUM(C19:N19)</f>
        <v>0</v>
      </c>
    </row>
    <row r="20" spans="1:15" s="10" customFormat="1" ht="11.4" hidden="1" customHeight="1" x14ac:dyDescent="0.2">
      <c r="A20" s="10" t="s">
        <v>145</v>
      </c>
      <c r="B20" s="85"/>
      <c r="C20" s="85">
        <f>IF(C$16&gt;=IF($C$8="W",'Total Firma'!$G$7,'Total Firma'!$G$8),1,0)</f>
        <v>1</v>
      </c>
      <c r="D20" s="85">
        <f>IF(D$16&gt;=IF($C$8="W",'Total Firma'!$G$7,'Total Firma'!$G$8),1,0)</f>
        <v>1</v>
      </c>
      <c r="E20" s="85">
        <f>IF(E$16&gt;=IF($C$8="W",'Total Firma'!$G$7,'Total Firma'!$G$8),1,0)</f>
        <v>1</v>
      </c>
      <c r="F20" s="85">
        <f>IF(F$16&gt;=IF($C$8="W",'Total Firma'!$G$7,'Total Firma'!$G$8),1,0)</f>
        <v>1</v>
      </c>
      <c r="G20" s="85">
        <f>IF(G$16&gt;=IF($C$8="W",'Total Firma'!$G$7,'Total Firma'!$G$8),1,0)</f>
        <v>1</v>
      </c>
      <c r="H20" s="85">
        <f>IF(H$16&gt;=IF($C$8="W",'Total Firma'!$G$7,'Total Firma'!$G$8),1,0)</f>
        <v>1</v>
      </c>
      <c r="I20" s="85">
        <f>IF(I$16&gt;=IF($C$8="W",'Total Firma'!$G$7,'Total Firma'!$G$8),1,0)</f>
        <v>1</v>
      </c>
      <c r="J20" s="85">
        <f>IF(J$16&gt;=IF($C$8="W",'Total Firma'!$G$7,'Total Firma'!$G$8),1,0)</f>
        <v>1</v>
      </c>
      <c r="K20" s="85">
        <f>IF(K$16&gt;=IF($C$8="W",'Total Firma'!$G$7,'Total Firma'!$G$8),1,0)</f>
        <v>1</v>
      </c>
      <c r="L20" s="85">
        <f>IF(L$16&gt;=IF($C$8="W",'Total Firma'!$G$7,'Total Firma'!$G$8),1,0)</f>
        <v>1</v>
      </c>
      <c r="M20" s="85">
        <f>IF(M$16&gt;=IF($C$8="W",'Total Firma'!$G$7,'Total Firma'!$G$8),1,0)</f>
        <v>1</v>
      </c>
      <c r="N20" s="85">
        <f>IF(N$16&gt;=IF($C$8="W",'Total Firma'!$G$7,'Total Firma'!$G$8),1,0)</f>
        <v>1</v>
      </c>
      <c r="O20" s="27">
        <f>SUM(C20:N20)</f>
        <v>12</v>
      </c>
    </row>
    <row r="21" spans="1:15" s="10" customFormat="1" ht="6" hidden="1" customHeight="1" x14ac:dyDescent="0.2">
      <c r="C21" s="8"/>
      <c r="D21" s="8"/>
      <c r="E21" s="8"/>
      <c r="F21" s="8"/>
      <c r="G21" s="8"/>
      <c r="H21" s="8"/>
      <c r="I21" s="8"/>
      <c r="J21" s="8"/>
      <c r="K21" s="8"/>
      <c r="L21" s="8"/>
      <c r="M21" s="8"/>
      <c r="N21" s="8"/>
      <c r="O21" s="22"/>
    </row>
    <row r="22" spans="1:15" s="10" customFormat="1" ht="11.4" customHeight="1" x14ac:dyDescent="0.2">
      <c r="A22" s="10" t="s">
        <v>37</v>
      </c>
      <c r="B22" s="26"/>
      <c r="C22" s="30">
        <v>0</v>
      </c>
      <c r="D22" s="30">
        <v>0</v>
      </c>
      <c r="E22" s="30">
        <v>0</v>
      </c>
      <c r="F22" s="30">
        <v>0</v>
      </c>
      <c r="G22" s="30">
        <v>0</v>
      </c>
      <c r="H22" s="30">
        <v>0</v>
      </c>
      <c r="I22" s="30">
        <v>0</v>
      </c>
      <c r="J22" s="30">
        <v>0</v>
      </c>
      <c r="K22" s="30">
        <v>0</v>
      </c>
      <c r="L22" s="30">
        <v>0</v>
      </c>
      <c r="M22" s="30">
        <v>0</v>
      </c>
      <c r="N22" s="30">
        <v>0</v>
      </c>
      <c r="O22" s="25">
        <f>SUM(C22:N22)</f>
        <v>0</v>
      </c>
    </row>
    <row r="23" spans="1:15" s="10" customFormat="1" ht="11.4" hidden="1" customHeight="1" x14ac:dyDescent="0.2">
      <c r="A23" s="57"/>
      <c r="B23" s="58"/>
      <c r="C23" s="30">
        <v>0</v>
      </c>
      <c r="D23" s="30">
        <v>0</v>
      </c>
      <c r="E23" s="30">
        <v>0</v>
      </c>
      <c r="F23" s="30">
        <v>0</v>
      </c>
      <c r="G23" s="30">
        <v>0</v>
      </c>
      <c r="H23" s="30">
        <v>0</v>
      </c>
      <c r="I23" s="30">
        <v>0</v>
      </c>
      <c r="J23" s="30">
        <v>0</v>
      </c>
      <c r="K23" s="30">
        <v>0</v>
      </c>
      <c r="L23" s="30">
        <v>0</v>
      </c>
      <c r="M23" s="30">
        <v>0</v>
      </c>
      <c r="N23" s="30">
        <v>0</v>
      </c>
      <c r="O23" s="59"/>
    </row>
    <row r="24" spans="1:15" s="10" customFormat="1" ht="11.4" customHeight="1" x14ac:dyDescent="0.2">
      <c r="A24" s="10" t="s">
        <v>36</v>
      </c>
      <c r="B24" s="26"/>
      <c r="C24" s="30">
        <v>0</v>
      </c>
      <c r="D24" s="30">
        <v>0</v>
      </c>
      <c r="E24" s="30">
        <v>0</v>
      </c>
      <c r="F24" s="30">
        <v>0</v>
      </c>
      <c r="G24" s="30">
        <v>0</v>
      </c>
      <c r="H24" s="30">
        <v>0</v>
      </c>
      <c r="I24" s="30">
        <v>0</v>
      </c>
      <c r="J24" s="30">
        <v>0</v>
      </c>
      <c r="K24" s="30">
        <v>0</v>
      </c>
      <c r="L24" s="30">
        <v>0</v>
      </c>
      <c r="M24" s="30">
        <v>0</v>
      </c>
      <c r="N24" s="30">
        <v>0</v>
      </c>
      <c r="O24" s="25">
        <f>SUM(C24:N24)</f>
        <v>0</v>
      </c>
    </row>
    <row r="25" spans="1:15" s="10" customFormat="1" ht="11.4" hidden="1" customHeight="1" x14ac:dyDescent="0.2">
      <c r="A25" s="57"/>
      <c r="B25" s="59"/>
      <c r="C25" s="59"/>
      <c r="D25" s="59"/>
      <c r="E25" s="59"/>
      <c r="F25" s="59"/>
      <c r="G25" s="59"/>
      <c r="H25" s="59"/>
      <c r="I25" s="59"/>
      <c r="J25" s="59"/>
      <c r="K25" s="59"/>
      <c r="L25" s="59"/>
      <c r="M25" s="59"/>
      <c r="N25" s="59"/>
      <c r="O25" s="59"/>
    </row>
    <row r="26" spans="1:15" s="9" customFormat="1" ht="11.4" customHeight="1" x14ac:dyDescent="0.25">
      <c r="A26" s="9" t="s">
        <v>25</v>
      </c>
      <c r="B26" s="26"/>
      <c r="C26" s="28">
        <f t="shared" ref="C26:N26" si="4">ROUND(SUM(C22:C25)*2,1)/2</f>
        <v>0</v>
      </c>
      <c r="D26" s="28">
        <f t="shared" si="4"/>
        <v>0</v>
      </c>
      <c r="E26" s="28">
        <f t="shared" si="4"/>
        <v>0</v>
      </c>
      <c r="F26" s="28">
        <f t="shared" si="4"/>
        <v>0</v>
      </c>
      <c r="G26" s="28">
        <f t="shared" si="4"/>
        <v>0</v>
      </c>
      <c r="H26" s="28">
        <f t="shared" si="4"/>
        <v>0</v>
      </c>
      <c r="I26" s="28">
        <f t="shared" si="4"/>
        <v>0</v>
      </c>
      <c r="J26" s="28">
        <f t="shared" si="4"/>
        <v>0</v>
      </c>
      <c r="K26" s="28">
        <f t="shared" si="4"/>
        <v>0</v>
      </c>
      <c r="L26" s="28">
        <f t="shared" si="4"/>
        <v>0</v>
      </c>
      <c r="M26" s="28">
        <f t="shared" si="4"/>
        <v>0</v>
      </c>
      <c r="N26" s="28">
        <f t="shared" si="4"/>
        <v>0</v>
      </c>
      <c r="O26" s="28">
        <f>SUM(C26:N26)</f>
        <v>0</v>
      </c>
    </row>
    <row r="27" spans="1:15" s="10" customFormat="1" ht="6" customHeight="1" x14ac:dyDescent="0.2">
      <c r="B27" s="26"/>
      <c r="C27" s="27"/>
      <c r="D27" s="27"/>
      <c r="E27" s="27"/>
      <c r="F27" s="27"/>
      <c r="G27" s="27"/>
      <c r="H27" s="27"/>
      <c r="I27" s="27"/>
      <c r="J27" s="27"/>
      <c r="K27" s="27"/>
      <c r="L27" s="27"/>
      <c r="M27" s="27"/>
      <c r="N27" s="27"/>
      <c r="O27" s="25"/>
    </row>
    <row r="28" spans="1:15" s="10" customFormat="1" ht="11.4" customHeight="1" x14ac:dyDescent="0.2">
      <c r="A28" s="10" t="s">
        <v>73</v>
      </c>
      <c r="B28" s="26"/>
      <c r="C28" s="30">
        <v>0</v>
      </c>
      <c r="D28" s="30">
        <v>0</v>
      </c>
      <c r="E28" s="30">
        <v>0</v>
      </c>
      <c r="F28" s="30">
        <v>0</v>
      </c>
      <c r="G28" s="30">
        <v>0</v>
      </c>
      <c r="H28" s="30">
        <v>0</v>
      </c>
      <c r="I28" s="30">
        <v>0</v>
      </c>
      <c r="J28" s="30">
        <v>0</v>
      </c>
      <c r="K28" s="30">
        <v>0</v>
      </c>
      <c r="L28" s="30">
        <v>0</v>
      </c>
      <c r="M28" s="30">
        <v>0</v>
      </c>
      <c r="N28" s="30">
        <v>0</v>
      </c>
      <c r="O28" s="25">
        <f>SUM(C28:N28)</f>
        <v>0</v>
      </c>
    </row>
    <row r="29" spans="1:15" s="9" customFormat="1" ht="11.4" customHeight="1" x14ac:dyDescent="0.25">
      <c r="A29" s="9" t="s">
        <v>28</v>
      </c>
      <c r="B29" s="26"/>
      <c r="C29" s="28">
        <f t="shared" ref="C29:N29" si="5">SUM(C26:C28)</f>
        <v>0</v>
      </c>
      <c r="D29" s="28">
        <f t="shared" si="5"/>
        <v>0</v>
      </c>
      <c r="E29" s="28">
        <f t="shared" si="5"/>
        <v>0</v>
      </c>
      <c r="F29" s="28">
        <f t="shared" si="5"/>
        <v>0</v>
      </c>
      <c r="G29" s="28">
        <f t="shared" si="5"/>
        <v>0</v>
      </c>
      <c r="H29" s="28">
        <f t="shared" si="5"/>
        <v>0</v>
      </c>
      <c r="I29" s="28">
        <f t="shared" si="5"/>
        <v>0</v>
      </c>
      <c r="J29" s="28">
        <f t="shared" si="5"/>
        <v>0</v>
      </c>
      <c r="K29" s="28">
        <f t="shared" si="5"/>
        <v>0</v>
      </c>
      <c r="L29" s="28">
        <f t="shared" si="5"/>
        <v>0</v>
      </c>
      <c r="M29" s="28">
        <f t="shared" si="5"/>
        <v>0</v>
      </c>
      <c r="N29" s="28">
        <f t="shared" si="5"/>
        <v>0</v>
      </c>
      <c r="O29" s="28">
        <f>SUM(C29:N29)</f>
        <v>0</v>
      </c>
    </row>
    <row r="30" spans="1:15" s="10" customFormat="1" ht="6" customHeight="1" x14ac:dyDescent="0.2">
      <c r="B30" s="26"/>
      <c r="C30" s="27"/>
      <c r="D30" s="27"/>
      <c r="E30" s="27"/>
      <c r="F30" s="27"/>
      <c r="G30" s="27"/>
      <c r="H30" s="27"/>
      <c r="I30" s="27"/>
      <c r="J30" s="27"/>
      <c r="K30" s="27"/>
      <c r="L30" s="27"/>
      <c r="M30" s="27"/>
      <c r="N30" s="27"/>
      <c r="O30" s="25"/>
    </row>
    <row r="31" spans="1:15" s="10" customFormat="1" ht="11.4" hidden="1" customHeight="1" x14ac:dyDescent="0.2">
      <c r="A31" s="10" t="s">
        <v>68</v>
      </c>
      <c r="B31" s="26"/>
      <c r="C31" s="25">
        <f t="shared" ref="C31:N31" si="6">IF($B$16&lt;17,C$29,0)</f>
        <v>0</v>
      </c>
      <c r="D31" s="25">
        <f t="shared" si="6"/>
        <v>0</v>
      </c>
      <c r="E31" s="25">
        <f t="shared" si="6"/>
        <v>0</v>
      </c>
      <c r="F31" s="25">
        <f t="shared" si="6"/>
        <v>0</v>
      </c>
      <c r="G31" s="25">
        <f t="shared" si="6"/>
        <v>0</v>
      </c>
      <c r="H31" s="25">
        <f t="shared" si="6"/>
        <v>0</v>
      </c>
      <c r="I31" s="25">
        <f t="shared" si="6"/>
        <v>0</v>
      </c>
      <c r="J31" s="25">
        <f t="shared" si="6"/>
        <v>0</v>
      </c>
      <c r="K31" s="25">
        <f t="shared" si="6"/>
        <v>0</v>
      </c>
      <c r="L31" s="25">
        <f t="shared" si="6"/>
        <v>0</v>
      </c>
      <c r="M31" s="25">
        <f t="shared" si="6"/>
        <v>0</v>
      </c>
      <c r="N31" s="25">
        <f t="shared" si="6"/>
        <v>0</v>
      </c>
      <c r="O31" s="25">
        <f>SUM(C32:N32)</f>
        <v>0</v>
      </c>
    </row>
    <row r="32" spans="1:15" s="10" customFormat="1" ht="11.4" hidden="1" customHeight="1" x14ac:dyDescent="0.2">
      <c r="A32" s="10" t="s">
        <v>70</v>
      </c>
      <c r="B32" s="26"/>
      <c r="C32" s="25">
        <f>IF(C$16&gt;=IF($C$8="W",'Total Firma'!$G$7,'Total Firma'!$G$8),C$29,0)</f>
        <v>0</v>
      </c>
      <c r="D32" s="25">
        <f>IF(D$16&gt;=IF($C$8="W",'Total Firma'!$G$7,'Total Firma'!$G$8),D$29,0)</f>
        <v>0</v>
      </c>
      <c r="E32" s="25">
        <f>IF(E$16&gt;=IF($C$8="W",'Total Firma'!$G$7,'Total Firma'!$G$8),E$29,0)</f>
        <v>0</v>
      </c>
      <c r="F32" s="25">
        <f>IF(F$16&gt;=IF($C$8="W",'Total Firma'!$G$7,'Total Firma'!$G$8),F$29,0)</f>
        <v>0</v>
      </c>
      <c r="G32" s="25">
        <f>IF(G$16&gt;=IF($C$8="W",'Total Firma'!$G$7,'Total Firma'!$G$8),G$29,0)</f>
        <v>0</v>
      </c>
      <c r="H32" s="25">
        <f>IF(H$16&gt;=IF($C$8="W",'Total Firma'!$G$7,'Total Firma'!$G$8),H$29,0)</f>
        <v>0</v>
      </c>
      <c r="I32" s="25">
        <f>IF(I$16&gt;=IF($C$8="W",'Total Firma'!$G$7,'Total Firma'!$G$8),I$29,0)</f>
        <v>0</v>
      </c>
      <c r="J32" s="25">
        <f>IF(J$16&gt;=IF($C$8="W",'Total Firma'!$G$7,'Total Firma'!$G$8),J$29,0)</f>
        <v>0</v>
      </c>
      <c r="K32" s="25">
        <f>IF(K$16&gt;=IF($C$8="W",'Total Firma'!$G$7,'Total Firma'!$G$8),K$29,0)</f>
        <v>0</v>
      </c>
      <c r="L32" s="25">
        <f>IF(L$16&gt;=IF($C$8="W",'Total Firma'!$G$7,'Total Firma'!$G$8),L$29,0)</f>
        <v>0</v>
      </c>
      <c r="M32" s="25">
        <f>IF(M$16&gt;=IF($C$8="W",'Total Firma'!$G$7,'Total Firma'!$G$8),M$29,0)</f>
        <v>0</v>
      </c>
      <c r="N32" s="25">
        <f>IF(N$16&gt;=IF($C$8="W",'Total Firma'!$G$7,'Total Firma'!$G$8),N$29,0)</f>
        <v>0</v>
      </c>
      <c r="O32" s="25">
        <f>SUM(C32:N32)</f>
        <v>0</v>
      </c>
    </row>
    <row r="33" spans="1:15" s="10" customFormat="1" ht="11.4" hidden="1" customHeight="1" x14ac:dyDescent="0.2">
      <c r="A33" s="10" t="s">
        <v>116</v>
      </c>
      <c r="B33" s="26"/>
      <c r="C33" s="25">
        <f>IF(C$16&gt;=IF($C$8="W",'Total Firma'!$N$7,'Total Firma'!$N$8),C$47,0)</f>
        <v>0</v>
      </c>
      <c r="D33" s="25">
        <f>IF(D$16&gt;=IF($C$8="W",'Total Firma'!$N$7,'Total Firma'!$N$8),D$47,0)</f>
        <v>0</v>
      </c>
      <c r="E33" s="25">
        <f>IF(E$16&gt;=IF($C$8="W",'Total Firma'!$N$7,'Total Firma'!$N$8),E$47,0)</f>
        <v>0</v>
      </c>
      <c r="F33" s="25">
        <f>IF(F$16&gt;=IF($C$8="W",'Total Firma'!$N$7,'Total Firma'!$N$8),F$47,0)</f>
        <v>0</v>
      </c>
      <c r="G33" s="25">
        <f>IF(G$16&gt;=IF($C$8="W",'Total Firma'!$N$7,'Total Firma'!$N$8),G$47,0)</f>
        <v>0</v>
      </c>
      <c r="H33" s="25">
        <f>IF(H$16&gt;=IF($C$8="W",'Total Firma'!$N$7,'Total Firma'!$N$8),H$47,0)</f>
        <v>0</v>
      </c>
      <c r="I33" s="25">
        <f>IF(I$16&gt;=IF($C$8="W",'Total Firma'!$N$7,'Total Firma'!$N$8),I$47,0)</f>
        <v>0</v>
      </c>
      <c r="J33" s="25">
        <f>IF(J$16&gt;=IF($C$8="W",'Total Firma'!$N$7,'Total Firma'!$N$8),J$47,0)</f>
        <v>0</v>
      </c>
      <c r="K33" s="25">
        <f>IF(K$16&gt;=IF($C$8="W",'Total Firma'!$N$7,'Total Firma'!$N$8),K$47,0)</f>
        <v>0</v>
      </c>
      <c r="L33" s="25">
        <f>IF(L$16&gt;=IF($C$8="W",'Total Firma'!$N$7,'Total Firma'!$N$8),L$47,0)</f>
        <v>0</v>
      </c>
      <c r="M33" s="25">
        <f>IF(M$16&gt;=IF($C$8="W",'Total Firma'!$N$7,'Total Firma'!$N$8),M$47,0)</f>
        <v>0</v>
      </c>
      <c r="N33" s="25">
        <f>IF(N$16&gt;=IF($C$8="W",'Total Firma'!$N$7,'Total Firma'!$N$8),N$47,0)</f>
        <v>0</v>
      </c>
      <c r="O33" s="25">
        <f>SUM(C33:N33)</f>
        <v>0</v>
      </c>
    </row>
    <row r="34" spans="1:15" s="10" customFormat="1" ht="5.25" hidden="1" customHeight="1" x14ac:dyDescent="0.2">
      <c r="B34" s="26"/>
      <c r="C34" s="27"/>
      <c r="D34" s="27"/>
      <c r="E34" s="27"/>
      <c r="F34" s="27"/>
      <c r="G34" s="27"/>
      <c r="H34" s="27"/>
      <c r="I34" s="27"/>
      <c r="J34" s="27"/>
      <c r="K34" s="27"/>
      <c r="L34" s="27"/>
      <c r="M34" s="27"/>
      <c r="N34" s="27"/>
      <c r="O34" s="25"/>
    </row>
    <row r="35" spans="1:15" s="10" customFormat="1" ht="11.4" hidden="1" customHeight="1" x14ac:dyDescent="0.2">
      <c r="A35" s="10" t="s">
        <v>148</v>
      </c>
      <c r="B35" s="26"/>
      <c r="C35" s="25">
        <f>IF(C20&gt;0,'Total Firma'!$F7+B37,0+B37)</f>
        <v>1400</v>
      </c>
      <c r="D35" s="25">
        <f>IF(D20&gt;0,'Total Firma'!$F7+C37,0+C37)</f>
        <v>2800</v>
      </c>
      <c r="E35" s="25">
        <f>IF(E20&gt;0,'Total Firma'!$F7+D37,0+D37)</f>
        <v>4200</v>
      </c>
      <c r="F35" s="25">
        <f>IF(F20&gt;0,'Total Firma'!$F7+E37,0+E37)</f>
        <v>5600</v>
      </c>
      <c r="G35" s="25">
        <f>IF(G20&gt;0,'Total Firma'!$F7+F37,0+F37)</f>
        <v>7000</v>
      </c>
      <c r="H35" s="25">
        <f>IF(H20&gt;0,'Total Firma'!$F7+G37,0+G37)</f>
        <v>8400</v>
      </c>
      <c r="I35" s="25">
        <f>IF(I20&gt;0,'Total Firma'!$F7+H37,0+H37)</f>
        <v>9800</v>
      </c>
      <c r="J35" s="25">
        <f>IF(J20&gt;0,'Total Firma'!$F7+I37,0+I37)</f>
        <v>11200</v>
      </c>
      <c r="K35" s="25">
        <f>IF(K20&gt;0,'Total Firma'!$F7+J37,0+J37)</f>
        <v>12600</v>
      </c>
      <c r="L35" s="25">
        <f>IF(L20&gt;0,'Total Firma'!$F7+K37,0+K37)</f>
        <v>14000</v>
      </c>
      <c r="M35" s="25">
        <f>IF(M20&gt;0,'Total Firma'!$F7+L37,0+L37)</f>
        <v>15400</v>
      </c>
      <c r="N35" s="25">
        <f>IF(N20&gt;0,'Total Firma'!$F7+M37,0+M37)</f>
        <v>16800</v>
      </c>
      <c r="O35" s="25">
        <f>SUM(C35:N35)</f>
        <v>109200</v>
      </c>
    </row>
    <row r="36" spans="1:15" s="10" customFormat="1" ht="11.4" hidden="1" customHeight="1" x14ac:dyDescent="0.2">
      <c r="A36" s="10" t="s">
        <v>147</v>
      </c>
      <c r="B36" s="26"/>
      <c r="C36" s="25">
        <f>IF(C32&gt;C35,C35*-1,C32*-1)</f>
        <v>0</v>
      </c>
      <c r="D36" s="25">
        <f t="shared" ref="D36:N36" si="7">IF(D32&gt;D35,D35*-1,D32*-1)</f>
        <v>0</v>
      </c>
      <c r="E36" s="25">
        <f t="shared" si="7"/>
        <v>0</v>
      </c>
      <c r="F36" s="25">
        <f t="shared" si="7"/>
        <v>0</v>
      </c>
      <c r="G36" s="25">
        <f t="shared" si="7"/>
        <v>0</v>
      </c>
      <c r="H36" s="25">
        <f t="shared" si="7"/>
        <v>0</v>
      </c>
      <c r="I36" s="25">
        <f t="shared" si="7"/>
        <v>0</v>
      </c>
      <c r="J36" s="25">
        <f t="shared" si="7"/>
        <v>0</v>
      </c>
      <c r="K36" s="25">
        <f t="shared" si="7"/>
        <v>0</v>
      </c>
      <c r="L36" s="25">
        <f t="shared" si="7"/>
        <v>0</v>
      </c>
      <c r="M36" s="25">
        <f t="shared" si="7"/>
        <v>0</v>
      </c>
      <c r="N36" s="25">
        <f t="shared" si="7"/>
        <v>0</v>
      </c>
      <c r="O36" s="25">
        <f>SUM(C36:N36)</f>
        <v>0</v>
      </c>
    </row>
    <row r="37" spans="1:15" s="10" customFormat="1" ht="11.4" hidden="1" customHeight="1" x14ac:dyDescent="0.2">
      <c r="A37" s="10" t="s">
        <v>146</v>
      </c>
      <c r="B37" s="26"/>
      <c r="C37" s="25">
        <f t="shared" ref="C37:G37" si="8">SUM(C35:C36)</f>
        <v>1400</v>
      </c>
      <c r="D37" s="25">
        <f t="shared" si="8"/>
        <v>2800</v>
      </c>
      <c r="E37" s="25">
        <f t="shared" si="8"/>
        <v>4200</v>
      </c>
      <c r="F37" s="25">
        <f t="shared" si="8"/>
        <v>5600</v>
      </c>
      <c r="G37" s="25">
        <f t="shared" si="8"/>
        <v>7000</v>
      </c>
      <c r="H37" s="25">
        <f>SUM(H35:H36)</f>
        <v>8400</v>
      </c>
      <c r="I37" s="25">
        <f t="shared" ref="I37:M37" si="9">SUM(I35:I36)</f>
        <v>9800</v>
      </c>
      <c r="J37" s="25">
        <f t="shared" si="9"/>
        <v>11200</v>
      </c>
      <c r="K37" s="25">
        <f t="shared" si="9"/>
        <v>12600</v>
      </c>
      <c r="L37" s="25">
        <f t="shared" si="9"/>
        <v>14000</v>
      </c>
      <c r="M37" s="25">
        <f t="shared" si="9"/>
        <v>15400</v>
      </c>
      <c r="N37" s="25">
        <f>SUM(N35:N36)</f>
        <v>16800</v>
      </c>
      <c r="O37" s="25">
        <f>SUM(C37:N37)</f>
        <v>109200</v>
      </c>
    </row>
    <row r="38" spans="1:15" s="10" customFormat="1" ht="5.25" hidden="1" customHeight="1" x14ac:dyDescent="0.2">
      <c r="B38" s="26"/>
      <c r="C38" s="27"/>
      <c r="D38" s="27"/>
      <c r="E38" s="27"/>
      <c r="F38" s="27"/>
      <c r="G38" s="27"/>
      <c r="H38" s="27"/>
      <c r="I38" s="27"/>
      <c r="J38" s="27"/>
      <c r="K38" s="27"/>
      <c r="L38" s="27"/>
      <c r="M38" s="27"/>
      <c r="N38" s="27"/>
      <c r="O38" s="25"/>
    </row>
    <row r="39" spans="1:15" s="10" customFormat="1" ht="11.4" hidden="1" customHeight="1" x14ac:dyDescent="0.2">
      <c r="A39" s="10" t="s">
        <v>63</v>
      </c>
      <c r="B39" s="26"/>
      <c r="C39" s="25">
        <f>IF(SUM(C29-C31+C36)&gt;0,SUM(C29-C31+C36),0)</f>
        <v>0</v>
      </c>
      <c r="D39" s="25">
        <f t="shared" ref="D39:N39" si="10">IF(SUM(D29-D31+D36)&gt;0,SUM(D29-D31+D36),0)</f>
        <v>0</v>
      </c>
      <c r="E39" s="25">
        <f t="shared" si="10"/>
        <v>0</v>
      </c>
      <c r="F39" s="25">
        <f t="shared" si="10"/>
        <v>0</v>
      </c>
      <c r="G39" s="25">
        <f t="shared" si="10"/>
        <v>0</v>
      </c>
      <c r="H39" s="25">
        <f t="shared" si="10"/>
        <v>0</v>
      </c>
      <c r="I39" s="25">
        <f t="shared" si="10"/>
        <v>0</v>
      </c>
      <c r="J39" s="25">
        <f>IF(SUM(J29-J31+J36)&gt;0,SUM(J29-J31+J36),0)</f>
        <v>0</v>
      </c>
      <c r="K39" s="25">
        <f t="shared" si="10"/>
        <v>0</v>
      </c>
      <c r="L39" s="25">
        <f t="shared" si="10"/>
        <v>0</v>
      </c>
      <c r="M39" s="25">
        <f t="shared" si="10"/>
        <v>0</v>
      </c>
      <c r="N39" s="25">
        <f t="shared" si="10"/>
        <v>0</v>
      </c>
      <c r="O39" s="25">
        <f>SUM(C39:N39)</f>
        <v>0</v>
      </c>
    </row>
    <row r="40" spans="1:15" s="10" customFormat="1" ht="5.25" hidden="1" customHeight="1" x14ac:dyDescent="0.2">
      <c r="B40" s="26"/>
      <c r="C40" s="27"/>
      <c r="D40" s="27"/>
      <c r="E40" s="27"/>
      <c r="F40" s="27"/>
      <c r="G40" s="27"/>
      <c r="H40" s="27"/>
      <c r="I40" s="27"/>
      <c r="J40" s="27"/>
      <c r="K40" s="27"/>
      <c r="L40" s="27"/>
      <c r="M40" s="27"/>
      <c r="N40" s="27"/>
      <c r="O40" s="25"/>
    </row>
    <row r="41" spans="1:15" s="10" customFormat="1" ht="11.4" hidden="1" customHeight="1" x14ac:dyDescent="0.2">
      <c r="A41" s="10" t="s">
        <v>82</v>
      </c>
      <c r="B41" s="26"/>
      <c r="C41" s="25">
        <f t="shared" ref="C41:N41" si="11">C29-C31-C32</f>
        <v>0</v>
      </c>
      <c r="D41" s="25">
        <f t="shared" si="11"/>
        <v>0</v>
      </c>
      <c r="E41" s="25">
        <f t="shared" si="11"/>
        <v>0</v>
      </c>
      <c r="F41" s="25">
        <f t="shared" si="11"/>
        <v>0</v>
      </c>
      <c r="G41" s="25">
        <f t="shared" si="11"/>
        <v>0</v>
      </c>
      <c r="H41" s="25">
        <f t="shared" si="11"/>
        <v>0</v>
      </c>
      <c r="I41" s="25">
        <f t="shared" si="11"/>
        <v>0</v>
      </c>
      <c r="J41" s="25">
        <f t="shared" si="11"/>
        <v>0</v>
      </c>
      <c r="K41" s="25">
        <f t="shared" si="11"/>
        <v>0</v>
      </c>
      <c r="L41" s="25">
        <f t="shared" si="11"/>
        <v>0</v>
      </c>
      <c r="M41" s="25">
        <f t="shared" si="11"/>
        <v>0</v>
      </c>
      <c r="N41" s="25">
        <f t="shared" si="11"/>
        <v>0</v>
      </c>
      <c r="O41" s="25">
        <f>SUM(C41:N41)</f>
        <v>0</v>
      </c>
    </row>
    <row r="42" spans="1:15" s="10" customFormat="1" ht="11.4" hidden="1" customHeight="1" x14ac:dyDescent="0.2">
      <c r="A42" s="10" t="s">
        <v>110</v>
      </c>
      <c r="B42" s="26"/>
      <c r="C42" s="25">
        <f>IF(C41&lt;='Total Firma'!$J$7,C41,'Total Firma'!$J$7)</f>
        <v>0</v>
      </c>
      <c r="D42" s="25">
        <f>IF(D41&lt;='Total Firma'!$J$7,D41,'Total Firma'!$J$7)</f>
        <v>0</v>
      </c>
      <c r="E42" s="25">
        <f>IF(E41&lt;='Total Firma'!$J$7,E41,'Total Firma'!$J$7)</f>
        <v>0</v>
      </c>
      <c r="F42" s="25">
        <f>IF(F41&lt;='Total Firma'!$J$7,F41,'Total Firma'!$J$7)</f>
        <v>0</v>
      </c>
      <c r="G42" s="25">
        <f>IF(G41&lt;='Total Firma'!$J$7,G41,'Total Firma'!$J$7)</f>
        <v>0</v>
      </c>
      <c r="H42" s="25">
        <f>IF(H41&lt;='Total Firma'!$J$7,H41,'Total Firma'!$J$7)</f>
        <v>0</v>
      </c>
      <c r="I42" s="25">
        <f>IF(I41&lt;='Total Firma'!$J$7,I41,'Total Firma'!$J$7)</f>
        <v>0</v>
      </c>
      <c r="J42" s="25">
        <f>IF(J41&lt;='Total Firma'!$J$7,J41,'Total Firma'!$J$7)</f>
        <v>0</v>
      </c>
      <c r="K42" s="25">
        <f>IF(K41&lt;='Total Firma'!$J$7,K41,'Total Firma'!$J$7)</f>
        <v>0</v>
      </c>
      <c r="L42" s="25">
        <f>IF(L41&lt;='Total Firma'!$J$7,L41,'Total Firma'!$J$7)</f>
        <v>0</v>
      </c>
      <c r="M42" s="25">
        <f>IF(M41&lt;='Total Firma'!$J$7,M41,'Total Firma'!$J$7)</f>
        <v>0</v>
      </c>
      <c r="N42" s="25">
        <f>IF(N41&lt;='Total Firma'!$J$7,N41,'Total Firma'!$J$7)</f>
        <v>0</v>
      </c>
      <c r="O42" s="25">
        <f>SUM(C42:N42)</f>
        <v>0</v>
      </c>
    </row>
    <row r="43" spans="1:15" s="10" customFormat="1" ht="11.4" hidden="1" customHeight="1" x14ac:dyDescent="0.2">
      <c r="A43" s="10" t="s">
        <v>111</v>
      </c>
      <c r="B43" s="26"/>
      <c r="C43" s="25">
        <f t="shared" ref="C43:N43" si="12">C41-C42</f>
        <v>0</v>
      </c>
      <c r="D43" s="25">
        <f t="shared" si="12"/>
        <v>0</v>
      </c>
      <c r="E43" s="25">
        <f t="shared" si="12"/>
        <v>0</v>
      </c>
      <c r="F43" s="25">
        <f t="shared" si="12"/>
        <v>0</v>
      </c>
      <c r="G43" s="25">
        <f t="shared" si="12"/>
        <v>0</v>
      </c>
      <c r="H43" s="25">
        <f t="shared" si="12"/>
        <v>0</v>
      </c>
      <c r="I43" s="25">
        <f t="shared" si="12"/>
        <v>0</v>
      </c>
      <c r="J43" s="25">
        <f t="shared" si="12"/>
        <v>0</v>
      </c>
      <c r="K43" s="25">
        <f t="shared" si="12"/>
        <v>0</v>
      </c>
      <c r="L43" s="25">
        <f t="shared" si="12"/>
        <v>0</v>
      </c>
      <c r="M43" s="25">
        <f t="shared" si="12"/>
        <v>0</v>
      </c>
      <c r="N43" s="25">
        <f t="shared" si="12"/>
        <v>0</v>
      </c>
      <c r="O43" s="25">
        <f>SUM(C43:N43)</f>
        <v>0</v>
      </c>
    </row>
    <row r="44" spans="1:15" s="10" customFormat="1" ht="11.4" hidden="1" customHeight="1" x14ac:dyDescent="0.2">
      <c r="A44" s="10" t="s">
        <v>112</v>
      </c>
      <c r="B44" s="26"/>
      <c r="C44" s="25">
        <f>IF('Total Firma'!$J$7*$O$18&gt;=$O$42,C41,IF(C$18&gt;0,'Total Firma'!$J$7,0))</f>
        <v>0</v>
      </c>
      <c r="D44" s="25">
        <f>IF('Total Firma'!$J$7*$O$18&gt;=$O$42,D41,IF(D$18&gt;0,'Total Firma'!$J$7,0))</f>
        <v>0</v>
      </c>
      <c r="E44" s="25">
        <f>IF('Total Firma'!$J$7*$O$18&gt;=$O$42,E41,IF(E$18&gt;0,'Total Firma'!$J$7,0))</f>
        <v>0</v>
      </c>
      <c r="F44" s="25">
        <f>IF('Total Firma'!$J$7*$O$18&gt;=$O$42,F41,IF(F$18&gt;0,'Total Firma'!$J$7,0))</f>
        <v>0</v>
      </c>
      <c r="G44" s="25">
        <f>IF('Total Firma'!$J$7*$O$18&gt;=$O$42,G41,IF(G$18&gt;0,'Total Firma'!$J$7,0))</f>
        <v>0</v>
      </c>
      <c r="H44" s="25">
        <f>IF('Total Firma'!$J$7*$O$18&gt;=$O$42,H41,IF(H$18&gt;0,'Total Firma'!$J$7,0))</f>
        <v>0</v>
      </c>
      <c r="I44" s="25">
        <f>IF('Total Firma'!$J$7*$O$18&gt;=$O$42,I41,IF(I$18&gt;0,'Total Firma'!$J$7,0))</f>
        <v>0</v>
      </c>
      <c r="J44" s="25">
        <f>IF('Total Firma'!$J$7*$O$18&gt;=$O$42,J41,IF(J$18&gt;0,'Total Firma'!$J$7,0))</f>
        <v>0</v>
      </c>
      <c r="K44" s="25">
        <f>IF('Total Firma'!$J$7*$O$18&gt;=$O$42,K41,IF(K$18&gt;0,'Total Firma'!$J$7,0))</f>
        <v>0</v>
      </c>
      <c r="L44" s="25">
        <f>IF('Total Firma'!$J$7*$O$18&gt;=$O$42,L41,IF(L$18&gt;0,'Total Firma'!$J$7,0))</f>
        <v>0</v>
      </c>
      <c r="M44" s="25">
        <f>IF('Total Firma'!$J$7*$O$18&gt;=$O$42,M41,IF(M$18&gt;0,'Total Firma'!$J$7,0))</f>
        <v>0</v>
      </c>
      <c r="N44" s="25">
        <f>IF('Total Firma'!$J$7*$O$18&gt;=$O$42,N41,IF(N$18&gt;0,'Total Firma'!$J$7,0))</f>
        <v>0</v>
      </c>
      <c r="O44" s="25">
        <f>SUM(C44:N44)</f>
        <v>0</v>
      </c>
    </row>
    <row r="45" spans="1:15" s="10" customFormat="1" ht="11.4" hidden="1" customHeight="1" x14ac:dyDescent="0.2">
      <c r="A45" s="10" t="s">
        <v>113</v>
      </c>
      <c r="B45" s="26"/>
      <c r="C45" s="25">
        <f t="shared" ref="C45:N45" si="13">IF(C$18&gt;0,SUM($O41-$O44)/$O$18,0)</f>
        <v>0</v>
      </c>
      <c r="D45" s="25">
        <f t="shared" si="13"/>
        <v>0</v>
      </c>
      <c r="E45" s="25">
        <f t="shared" si="13"/>
        <v>0</v>
      </c>
      <c r="F45" s="25">
        <f t="shared" si="13"/>
        <v>0</v>
      </c>
      <c r="G45" s="25">
        <f t="shared" si="13"/>
        <v>0</v>
      </c>
      <c r="H45" s="25">
        <f t="shared" si="13"/>
        <v>0</v>
      </c>
      <c r="I45" s="25">
        <f t="shared" si="13"/>
        <v>0</v>
      </c>
      <c r="J45" s="25">
        <f t="shared" si="13"/>
        <v>0</v>
      </c>
      <c r="K45" s="25">
        <f t="shared" si="13"/>
        <v>0</v>
      </c>
      <c r="L45" s="25">
        <f t="shared" si="13"/>
        <v>0</v>
      </c>
      <c r="M45" s="25">
        <f t="shared" si="13"/>
        <v>0</v>
      </c>
      <c r="N45" s="25">
        <f t="shared" si="13"/>
        <v>0</v>
      </c>
      <c r="O45" s="25">
        <f>SUM(C45:N45)</f>
        <v>0</v>
      </c>
    </row>
    <row r="46" spans="1:15" s="10" customFormat="1" ht="5.25" hidden="1" customHeight="1" x14ac:dyDescent="0.2">
      <c r="B46" s="26"/>
      <c r="C46" s="27"/>
      <c r="D46" s="27"/>
      <c r="E46" s="27"/>
      <c r="F46" s="27"/>
      <c r="G46" s="27"/>
      <c r="H46" s="27"/>
      <c r="I46" s="27"/>
      <c r="J46" s="27"/>
      <c r="K46" s="27"/>
      <c r="L46" s="27"/>
      <c r="M46" s="27"/>
      <c r="N46" s="27"/>
      <c r="O46" s="25"/>
    </row>
    <row r="47" spans="1:15" s="10" customFormat="1" ht="11.4" hidden="1" customHeight="1" x14ac:dyDescent="0.2">
      <c r="A47" s="10" t="s">
        <v>83</v>
      </c>
      <c r="B47" s="26"/>
      <c r="C47" s="25">
        <f t="shared" ref="C47:N47" si="14">C$29-C$28</f>
        <v>0</v>
      </c>
      <c r="D47" s="25">
        <f t="shared" si="14"/>
        <v>0</v>
      </c>
      <c r="E47" s="25">
        <f t="shared" si="14"/>
        <v>0</v>
      </c>
      <c r="F47" s="25">
        <f t="shared" si="14"/>
        <v>0</v>
      </c>
      <c r="G47" s="25">
        <f t="shared" si="14"/>
        <v>0</v>
      </c>
      <c r="H47" s="25">
        <f t="shared" si="14"/>
        <v>0</v>
      </c>
      <c r="I47" s="25">
        <f t="shared" si="14"/>
        <v>0</v>
      </c>
      <c r="J47" s="25">
        <f t="shared" si="14"/>
        <v>0</v>
      </c>
      <c r="K47" s="25">
        <f t="shared" si="14"/>
        <v>0</v>
      </c>
      <c r="L47" s="25">
        <f t="shared" si="14"/>
        <v>0</v>
      </c>
      <c r="M47" s="25">
        <f t="shared" si="14"/>
        <v>0</v>
      </c>
      <c r="N47" s="25">
        <f t="shared" si="14"/>
        <v>0</v>
      </c>
      <c r="O47" s="25">
        <f>SUM(C47:N47)</f>
        <v>0</v>
      </c>
    </row>
    <row r="48" spans="1:15" s="10" customFormat="1" ht="11.4" hidden="1" customHeight="1" x14ac:dyDescent="0.2">
      <c r="A48" s="10" t="s">
        <v>105</v>
      </c>
      <c r="B48" s="26"/>
      <c r="C48" s="25">
        <f>IF(C47&lt;='Total Firma'!$J$7,C47,'Total Firma'!$J$7)</f>
        <v>0</v>
      </c>
      <c r="D48" s="25">
        <f>IF(D47&lt;='Total Firma'!$J$7,D47,'Total Firma'!$J$7)</f>
        <v>0</v>
      </c>
      <c r="E48" s="25">
        <f>IF(E47&lt;='Total Firma'!$J$7,E47,'Total Firma'!$J$7)</f>
        <v>0</v>
      </c>
      <c r="F48" s="25">
        <f>IF(F47&lt;='Total Firma'!$J$7,F47,'Total Firma'!$J$7)</f>
        <v>0</v>
      </c>
      <c r="G48" s="25">
        <f>IF(G47&lt;='Total Firma'!$J$7,G47,'Total Firma'!$J$7)</f>
        <v>0</v>
      </c>
      <c r="H48" s="25">
        <f>IF(H47&lt;='Total Firma'!$J$7,H47,'Total Firma'!$J$7)</f>
        <v>0</v>
      </c>
      <c r="I48" s="25">
        <f>IF(I47&lt;='Total Firma'!$J$7,I47,'Total Firma'!$J$7)</f>
        <v>0</v>
      </c>
      <c r="J48" s="25">
        <f>IF(J47&lt;='Total Firma'!$J$7,J47,'Total Firma'!$J$7)</f>
        <v>0</v>
      </c>
      <c r="K48" s="25">
        <f>IF(K47&lt;='Total Firma'!$J$7,K47,'Total Firma'!$J$7)</f>
        <v>0</v>
      </c>
      <c r="L48" s="25">
        <f>IF(L47&lt;='Total Firma'!$J$7,L47,'Total Firma'!$J$7)</f>
        <v>0</v>
      </c>
      <c r="M48" s="25">
        <f>IF(M47&lt;='Total Firma'!$J$7,M47,'Total Firma'!$J$7)</f>
        <v>0</v>
      </c>
      <c r="N48" s="25">
        <f>IF(N47&lt;='Total Firma'!$J$7,N47,'Total Firma'!$J$7)</f>
        <v>0</v>
      </c>
      <c r="O48" s="25">
        <f>SUM(C48:N48)</f>
        <v>0</v>
      </c>
    </row>
    <row r="49" spans="1:15" s="10" customFormat="1" ht="11.4" hidden="1" customHeight="1" x14ac:dyDescent="0.2">
      <c r="A49" s="10" t="s">
        <v>106</v>
      </c>
      <c r="B49" s="26"/>
      <c r="C49" s="25">
        <f t="shared" ref="C49:N49" si="15">C47-C48</f>
        <v>0</v>
      </c>
      <c r="D49" s="25">
        <f t="shared" si="15"/>
        <v>0</v>
      </c>
      <c r="E49" s="25">
        <f t="shared" si="15"/>
        <v>0</v>
      </c>
      <c r="F49" s="25">
        <f t="shared" si="15"/>
        <v>0</v>
      </c>
      <c r="G49" s="25">
        <f t="shared" si="15"/>
        <v>0</v>
      </c>
      <c r="H49" s="25">
        <f t="shared" si="15"/>
        <v>0</v>
      </c>
      <c r="I49" s="25">
        <f t="shared" si="15"/>
        <v>0</v>
      </c>
      <c r="J49" s="25">
        <f t="shared" si="15"/>
        <v>0</v>
      </c>
      <c r="K49" s="25">
        <f t="shared" si="15"/>
        <v>0</v>
      </c>
      <c r="L49" s="25">
        <f t="shared" si="15"/>
        <v>0</v>
      </c>
      <c r="M49" s="25">
        <f t="shared" si="15"/>
        <v>0</v>
      </c>
      <c r="N49" s="25">
        <f t="shared" si="15"/>
        <v>0</v>
      </c>
      <c r="O49" s="25">
        <f>SUM(C49:N49)</f>
        <v>0</v>
      </c>
    </row>
    <row r="50" spans="1:15" s="10" customFormat="1" ht="11.4" hidden="1" customHeight="1" x14ac:dyDescent="0.2">
      <c r="A50" s="10" t="s">
        <v>104</v>
      </c>
      <c r="B50" s="26"/>
      <c r="C50" s="25">
        <f>IF('Total Firma'!$J$7*$O$19&gt;=$O$48,C47,IF(C$19&gt;0,'Total Firma'!$J$7,0))</f>
        <v>0</v>
      </c>
      <c r="D50" s="25">
        <f>IF('Total Firma'!$J$7*$O$19&gt;=$O$48,D47,IF(D$19&gt;0,'Total Firma'!$J$7,0))</f>
        <v>0</v>
      </c>
      <c r="E50" s="25">
        <f>IF('Total Firma'!$J$7*$O$19&gt;=$O$48,E47,IF(E$19&gt;0,'Total Firma'!$J$7,0))</f>
        <v>0</v>
      </c>
      <c r="F50" s="25">
        <f>IF('Total Firma'!$J$7*$O$19&gt;=$O$48,F47,IF(F$19&gt;0,'Total Firma'!$J$7,0))</f>
        <v>0</v>
      </c>
      <c r="G50" s="25">
        <f>IF('Total Firma'!$J$7*$O$19&gt;=$O$48,G47,IF(G$19&gt;0,'Total Firma'!$J$7,0))</f>
        <v>0</v>
      </c>
      <c r="H50" s="25">
        <f>IF('Total Firma'!$J$7*$O$19&gt;=$O$48,H47,IF(H$19&gt;0,'Total Firma'!$J$7,0))</f>
        <v>0</v>
      </c>
      <c r="I50" s="25">
        <f>IF('Total Firma'!$J$7*$O$19&gt;=$O$48,I47,IF(I$19&gt;0,'Total Firma'!$J$7,0))</f>
        <v>0</v>
      </c>
      <c r="J50" s="25">
        <f>IF('Total Firma'!$J$7*$O$19&gt;=$O$48,J47,IF(J$19&gt;0,'Total Firma'!$J$7,0))</f>
        <v>0</v>
      </c>
      <c r="K50" s="25">
        <f>IF('Total Firma'!$J$7*$O$19&gt;=$O$48,K47,IF(K$19&gt;0,'Total Firma'!$J$7,0))</f>
        <v>0</v>
      </c>
      <c r="L50" s="25">
        <f>IF('Total Firma'!$J$7*$O$19&gt;=$O$48,L47,IF(L$19&gt;0,'Total Firma'!$J$7,0))</f>
        <v>0</v>
      </c>
      <c r="M50" s="25">
        <f>IF('Total Firma'!$J$7*$O$19&gt;=$O$48,M47,IF(M$19&gt;0,'Total Firma'!$J$7,0))</f>
        <v>0</v>
      </c>
      <c r="N50" s="25">
        <f>IF('Total Firma'!$J$7*$O$19&gt;=$O$48,N47,IF(N$19&gt;0,'Total Firma'!$J$7,0))</f>
        <v>0</v>
      </c>
      <c r="O50" s="25">
        <f>SUM(C50:N50)</f>
        <v>0</v>
      </c>
    </row>
    <row r="51" spans="1:15" s="10" customFormat="1" ht="11.4" hidden="1" customHeight="1" x14ac:dyDescent="0.2">
      <c r="A51" s="10" t="s">
        <v>109</v>
      </c>
      <c r="B51" s="26"/>
      <c r="C51" s="25">
        <f t="shared" ref="C51:N51" si="16">IF(C$19&gt;0,SUM($O47-$O50)/$O$19,0)</f>
        <v>0</v>
      </c>
      <c r="D51" s="25">
        <f t="shared" si="16"/>
        <v>0</v>
      </c>
      <c r="E51" s="25">
        <f t="shared" si="16"/>
        <v>0</v>
      </c>
      <c r="F51" s="25">
        <f t="shared" si="16"/>
        <v>0</v>
      </c>
      <c r="G51" s="25">
        <f t="shared" si="16"/>
        <v>0</v>
      </c>
      <c r="H51" s="25">
        <f t="shared" si="16"/>
        <v>0</v>
      </c>
      <c r="I51" s="25">
        <f t="shared" si="16"/>
        <v>0</v>
      </c>
      <c r="J51" s="25">
        <f t="shared" si="16"/>
        <v>0</v>
      </c>
      <c r="K51" s="25">
        <f t="shared" si="16"/>
        <v>0</v>
      </c>
      <c r="L51" s="25">
        <f t="shared" si="16"/>
        <v>0</v>
      </c>
      <c r="M51" s="25">
        <f t="shared" si="16"/>
        <v>0</v>
      </c>
      <c r="N51" s="25">
        <f t="shared" si="16"/>
        <v>0</v>
      </c>
      <c r="O51" s="25">
        <f>SUM(C51:N51)</f>
        <v>0</v>
      </c>
    </row>
    <row r="52" spans="1:15" s="10" customFormat="1" ht="5.25" hidden="1" customHeight="1" x14ac:dyDescent="0.2">
      <c r="B52" s="26"/>
      <c r="C52" s="27"/>
      <c r="D52" s="27"/>
      <c r="E52" s="27"/>
      <c r="F52" s="27"/>
      <c r="G52" s="27"/>
      <c r="H52" s="27"/>
      <c r="I52" s="27"/>
      <c r="J52" s="27"/>
      <c r="K52" s="27"/>
      <c r="L52" s="27"/>
      <c r="M52" s="27"/>
      <c r="N52" s="27"/>
      <c r="O52" s="25"/>
    </row>
    <row r="53" spans="1:15" s="10" customFormat="1" ht="11.4" hidden="1" customHeight="1" x14ac:dyDescent="0.2">
      <c r="A53" s="10" t="s">
        <v>98</v>
      </c>
      <c r="B53" s="26"/>
      <c r="C53" s="25">
        <f t="shared" ref="C53:N53" si="17">C47-C33</f>
        <v>0</v>
      </c>
      <c r="D53" s="25">
        <f t="shared" si="17"/>
        <v>0</v>
      </c>
      <c r="E53" s="25">
        <f t="shared" si="17"/>
        <v>0</v>
      </c>
      <c r="F53" s="25">
        <f t="shared" si="17"/>
        <v>0</v>
      </c>
      <c r="G53" s="25">
        <f t="shared" si="17"/>
        <v>0</v>
      </c>
      <c r="H53" s="25">
        <f t="shared" si="17"/>
        <v>0</v>
      </c>
      <c r="I53" s="25">
        <f t="shared" si="17"/>
        <v>0</v>
      </c>
      <c r="J53" s="25">
        <f t="shared" si="17"/>
        <v>0</v>
      </c>
      <c r="K53" s="25">
        <f t="shared" si="17"/>
        <v>0</v>
      </c>
      <c r="L53" s="25">
        <f t="shared" si="17"/>
        <v>0</v>
      </c>
      <c r="M53" s="25">
        <f t="shared" si="17"/>
        <v>0</v>
      </c>
      <c r="N53" s="25">
        <f t="shared" si="17"/>
        <v>0</v>
      </c>
      <c r="O53" s="25">
        <f>SUM(C53:N53)</f>
        <v>0</v>
      </c>
    </row>
    <row r="54" spans="1:15" s="10" customFormat="1" ht="5.25" hidden="1" customHeight="1" x14ac:dyDescent="0.2">
      <c r="B54" s="26"/>
      <c r="C54" s="27"/>
      <c r="D54" s="27"/>
      <c r="E54" s="27"/>
      <c r="F54" s="27"/>
      <c r="G54" s="27"/>
      <c r="H54" s="27"/>
      <c r="I54" s="27"/>
      <c r="J54" s="27"/>
      <c r="K54" s="27"/>
      <c r="L54" s="27"/>
      <c r="M54" s="27"/>
      <c r="N54" s="27"/>
      <c r="O54" s="25"/>
    </row>
    <row r="55" spans="1:15" s="10" customFormat="1" ht="11.4" customHeight="1" x14ac:dyDescent="0.2">
      <c r="A55" s="10" t="s">
        <v>100</v>
      </c>
      <c r="B55" s="26"/>
      <c r="C55" s="30">
        <v>0</v>
      </c>
      <c r="D55" s="30">
        <v>0</v>
      </c>
      <c r="E55" s="30">
        <v>0</v>
      </c>
      <c r="F55" s="30">
        <v>0</v>
      </c>
      <c r="G55" s="30">
        <v>0</v>
      </c>
      <c r="H55" s="30">
        <v>0</v>
      </c>
      <c r="I55" s="30">
        <v>0</v>
      </c>
      <c r="J55" s="30">
        <v>0</v>
      </c>
      <c r="K55" s="30">
        <v>0</v>
      </c>
      <c r="L55" s="30">
        <v>0</v>
      </c>
      <c r="M55" s="30">
        <v>0</v>
      </c>
      <c r="N55" s="30">
        <v>0</v>
      </c>
      <c r="O55" s="25">
        <f>SUM(C55:N55)</f>
        <v>0</v>
      </c>
    </row>
    <row r="56" spans="1:15" s="10" customFormat="1" ht="11.4" customHeight="1" x14ac:dyDescent="0.2">
      <c r="A56" s="10" t="s">
        <v>27</v>
      </c>
      <c r="B56" s="26"/>
      <c r="C56" s="30">
        <v>0</v>
      </c>
      <c r="D56" s="30">
        <v>0</v>
      </c>
      <c r="E56" s="30">
        <v>0</v>
      </c>
      <c r="F56" s="30">
        <v>0</v>
      </c>
      <c r="G56" s="30">
        <v>0</v>
      </c>
      <c r="H56" s="30">
        <v>0</v>
      </c>
      <c r="I56" s="30">
        <v>0</v>
      </c>
      <c r="J56" s="30">
        <v>0</v>
      </c>
      <c r="K56" s="30">
        <v>0</v>
      </c>
      <c r="L56" s="30">
        <v>0</v>
      </c>
      <c r="M56" s="30">
        <v>0</v>
      </c>
      <c r="N56" s="30">
        <v>0</v>
      </c>
      <c r="O56" s="25">
        <f>SUM(C56:N56)</f>
        <v>0</v>
      </c>
    </row>
    <row r="57" spans="1:15" s="10" customFormat="1" ht="11.4" customHeight="1" x14ac:dyDescent="0.25">
      <c r="A57" s="9" t="s">
        <v>4</v>
      </c>
      <c r="B57" s="26"/>
      <c r="C57" s="28">
        <f t="shared" ref="C57:N57" si="18">SUM(C29,C55:C56)</f>
        <v>0</v>
      </c>
      <c r="D57" s="28">
        <f t="shared" si="18"/>
        <v>0</v>
      </c>
      <c r="E57" s="28">
        <f t="shared" si="18"/>
        <v>0</v>
      </c>
      <c r="F57" s="28">
        <f t="shared" si="18"/>
        <v>0</v>
      </c>
      <c r="G57" s="28">
        <f t="shared" si="18"/>
        <v>0</v>
      </c>
      <c r="H57" s="28">
        <f t="shared" si="18"/>
        <v>0</v>
      </c>
      <c r="I57" s="28">
        <f t="shared" si="18"/>
        <v>0</v>
      </c>
      <c r="J57" s="28">
        <f t="shared" si="18"/>
        <v>0</v>
      </c>
      <c r="K57" s="28">
        <f t="shared" si="18"/>
        <v>0</v>
      </c>
      <c r="L57" s="28">
        <f t="shared" si="18"/>
        <v>0</v>
      </c>
      <c r="M57" s="28">
        <f t="shared" si="18"/>
        <v>0</v>
      </c>
      <c r="N57" s="28">
        <f t="shared" si="18"/>
        <v>0</v>
      </c>
      <c r="O57" s="28">
        <f>SUM(C57:N57)</f>
        <v>0</v>
      </c>
    </row>
    <row r="58" spans="1:15" s="10" customFormat="1" ht="6" customHeight="1" x14ac:dyDescent="0.2">
      <c r="B58" s="26"/>
      <c r="C58" s="27"/>
      <c r="D58" s="27"/>
      <c r="E58" s="27"/>
      <c r="F58" s="27"/>
      <c r="G58" s="27"/>
      <c r="H58" s="27"/>
      <c r="I58" s="27"/>
      <c r="J58" s="27"/>
      <c r="K58" s="27"/>
      <c r="L58" s="27"/>
      <c r="M58" s="27"/>
      <c r="N58" s="27"/>
      <c r="O58" s="25"/>
    </row>
    <row r="59" spans="1:15" s="10" customFormat="1" ht="11.4" customHeight="1" x14ac:dyDescent="0.2">
      <c r="A59" s="10" t="s">
        <v>6</v>
      </c>
      <c r="B59" s="29">
        <f>'Total Firma'!$E$7</f>
        <v>5.2999999999999999E-2</v>
      </c>
      <c r="C59" s="25">
        <f t="shared" ref="C59:N59" si="19">ROUND(SUM(C77*$B59)*-1*2,1)/2</f>
        <v>0</v>
      </c>
      <c r="D59" s="25">
        <f t="shared" si="19"/>
        <v>0</v>
      </c>
      <c r="E59" s="25">
        <f t="shared" si="19"/>
        <v>0</v>
      </c>
      <c r="F59" s="25">
        <f t="shared" si="19"/>
        <v>0</v>
      </c>
      <c r="G59" s="25">
        <f t="shared" si="19"/>
        <v>0</v>
      </c>
      <c r="H59" s="25">
        <f t="shared" si="19"/>
        <v>0</v>
      </c>
      <c r="I59" s="25">
        <f t="shared" si="19"/>
        <v>0</v>
      </c>
      <c r="J59" s="25">
        <f t="shared" si="19"/>
        <v>0</v>
      </c>
      <c r="K59" s="25">
        <f t="shared" si="19"/>
        <v>0</v>
      </c>
      <c r="L59" s="25">
        <f t="shared" si="19"/>
        <v>0</v>
      </c>
      <c r="M59" s="25">
        <f t="shared" si="19"/>
        <v>0</v>
      </c>
      <c r="N59" s="25">
        <f t="shared" si="19"/>
        <v>0</v>
      </c>
      <c r="O59" s="25">
        <f t="shared" ref="O59:O67" si="20">SUM(C59:N59)</f>
        <v>0</v>
      </c>
    </row>
    <row r="60" spans="1:15" s="10" customFormat="1" ht="11.4" customHeight="1" x14ac:dyDescent="0.2">
      <c r="A60" s="10" t="s">
        <v>48</v>
      </c>
      <c r="B60" s="29">
        <f>'Total Firma'!$H$7</f>
        <v>1.0999999999999999E-2</v>
      </c>
      <c r="C60" s="25">
        <f t="shared" ref="C60:N60" si="21">ROUND(SUM(C78*$B60)*-1*2,1)/2</f>
        <v>0</v>
      </c>
      <c r="D60" s="25">
        <f t="shared" si="21"/>
        <v>0</v>
      </c>
      <c r="E60" s="25">
        <f t="shared" si="21"/>
        <v>0</v>
      </c>
      <c r="F60" s="25">
        <f t="shared" si="21"/>
        <v>0</v>
      </c>
      <c r="G60" s="25">
        <f t="shared" si="21"/>
        <v>0</v>
      </c>
      <c r="H60" s="25">
        <f t="shared" si="21"/>
        <v>0</v>
      </c>
      <c r="I60" s="25">
        <f t="shared" si="21"/>
        <v>0</v>
      </c>
      <c r="J60" s="25">
        <f t="shared" si="21"/>
        <v>0</v>
      </c>
      <c r="K60" s="25">
        <f t="shared" si="21"/>
        <v>0</v>
      </c>
      <c r="L60" s="25">
        <f t="shared" si="21"/>
        <v>0</v>
      </c>
      <c r="M60" s="25">
        <f t="shared" si="21"/>
        <v>0</v>
      </c>
      <c r="N60" s="25">
        <f t="shared" si="21"/>
        <v>0</v>
      </c>
      <c r="O60" s="25">
        <f t="shared" si="20"/>
        <v>0</v>
      </c>
    </row>
    <row r="61" spans="1:15" s="10" customFormat="1" ht="11.4" customHeight="1" x14ac:dyDescent="0.2">
      <c r="A61" s="10" t="s">
        <v>55</v>
      </c>
      <c r="B61" s="56">
        <f>'Total Firma'!$I$7</f>
        <v>5.0000000000000001E-3</v>
      </c>
      <c r="C61" s="25">
        <f t="shared" ref="C61:N61" si="22">ROUND(SUM(C79*$B61)*-1*2,1)/2</f>
        <v>0</v>
      </c>
      <c r="D61" s="25">
        <f t="shared" si="22"/>
        <v>0</v>
      </c>
      <c r="E61" s="25">
        <f t="shared" si="22"/>
        <v>0</v>
      </c>
      <c r="F61" s="25">
        <f t="shared" si="22"/>
        <v>0</v>
      </c>
      <c r="G61" s="25">
        <f t="shared" si="22"/>
        <v>0</v>
      </c>
      <c r="H61" s="25">
        <f t="shared" si="22"/>
        <v>0</v>
      </c>
      <c r="I61" s="25">
        <f t="shared" si="22"/>
        <v>0</v>
      </c>
      <c r="J61" s="25">
        <f t="shared" si="22"/>
        <v>0</v>
      </c>
      <c r="K61" s="25">
        <f t="shared" si="22"/>
        <v>0</v>
      </c>
      <c r="L61" s="25">
        <f t="shared" si="22"/>
        <v>0</v>
      </c>
      <c r="M61" s="25">
        <f t="shared" si="22"/>
        <v>0</v>
      </c>
      <c r="N61" s="25">
        <f t="shared" si="22"/>
        <v>0</v>
      </c>
      <c r="O61" s="25">
        <f t="shared" si="20"/>
        <v>0</v>
      </c>
    </row>
    <row r="62" spans="1:15" s="10" customFormat="1" ht="11.4" customHeight="1" x14ac:dyDescent="0.2">
      <c r="A62" s="10" t="s">
        <v>7</v>
      </c>
      <c r="B62" s="26"/>
      <c r="C62" s="30">
        <v>0</v>
      </c>
      <c r="D62" s="30">
        <v>0</v>
      </c>
      <c r="E62" s="30">
        <v>0</v>
      </c>
      <c r="F62" s="30">
        <v>0</v>
      </c>
      <c r="G62" s="30">
        <v>0</v>
      </c>
      <c r="H62" s="30">
        <v>0</v>
      </c>
      <c r="I62" s="30">
        <v>0</v>
      </c>
      <c r="J62" s="30">
        <v>0</v>
      </c>
      <c r="K62" s="30">
        <v>0</v>
      </c>
      <c r="L62" s="30">
        <v>0</v>
      </c>
      <c r="M62" s="30">
        <v>0</v>
      </c>
      <c r="N62" s="30">
        <v>0</v>
      </c>
      <c r="O62" s="25">
        <f t="shared" si="20"/>
        <v>0</v>
      </c>
    </row>
    <row r="63" spans="1:15" s="10" customFormat="1" ht="11.4" customHeight="1" x14ac:dyDescent="0.2">
      <c r="A63" s="10" t="s">
        <v>43</v>
      </c>
      <c r="B63" s="29">
        <f>IF($C$8="M",'Total Firma'!$K$8,'Total Firma'!$K$7)</f>
        <v>0</v>
      </c>
      <c r="C63" s="25">
        <f t="shared" ref="C63:N63" si="23">ROUND(SUM(C81*$B63)*-1*2,1)/2</f>
        <v>0</v>
      </c>
      <c r="D63" s="25">
        <f t="shared" si="23"/>
        <v>0</v>
      </c>
      <c r="E63" s="25">
        <f t="shared" si="23"/>
        <v>0</v>
      </c>
      <c r="F63" s="25">
        <f t="shared" si="23"/>
        <v>0</v>
      </c>
      <c r="G63" s="25">
        <f t="shared" si="23"/>
        <v>0</v>
      </c>
      <c r="H63" s="25">
        <f t="shared" si="23"/>
        <v>0</v>
      </c>
      <c r="I63" s="25">
        <f t="shared" si="23"/>
        <v>0</v>
      </c>
      <c r="J63" s="25">
        <f t="shared" si="23"/>
        <v>0</v>
      </c>
      <c r="K63" s="25">
        <f t="shared" si="23"/>
        <v>0</v>
      </c>
      <c r="L63" s="25">
        <f t="shared" si="23"/>
        <v>0</v>
      </c>
      <c r="M63" s="25">
        <f t="shared" si="23"/>
        <v>0</v>
      </c>
      <c r="N63" s="25">
        <f t="shared" si="23"/>
        <v>0</v>
      </c>
      <c r="O63" s="25">
        <f t="shared" si="20"/>
        <v>0</v>
      </c>
    </row>
    <row r="64" spans="1:15" s="10" customFormat="1" ht="11.4" customHeight="1" x14ac:dyDescent="0.2">
      <c r="A64" s="10" t="s">
        <v>149</v>
      </c>
      <c r="B64" s="29">
        <f>IF($C$8="M",'Total Firma'!$L$8,'Total Firma'!$L$7)</f>
        <v>0</v>
      </c>
      <c r="C64" s="25">
        <f t="shared" ref="C64:N64" si="24">ROUND(SUM(C82*$B64)*-1*2,1)/2</f>
        <v>0</v>
      </c>
      <c r="D64" s="25">
        <f t="shared" si="24"/>
        <v>0</v>
      </c>
      <c r="E64" s="25">
        <f t="shared" si="24"/>
        <v>0</v>
      </c>
      <c r="F64" s="25">
        <f t="shared" si="24"/>
        <v>0</v>
      </c>
      <c r="G64" s="25">
        <f t="shared" si="24"/>
        <v>0</v>
      </c>
      <c r="H64" s="25">
        <f t="shared" si="24"/>
        <v>0</v>
      </c>
      <c r="I64" s="25">
        <f t="shared" si="24"/>
        <v>0</v>
      </c>
      <c r="J64" s="25">
        <f t="shared" si="24"/>
        <v>0</v>
      </c>
      <c r="K64" s="25">
        <f t="shared" si="24"/>
        <v>0</v>
      </c>
      <c r="L64" s="25">
        <f t="shared" si="24"/>
        <v>0</v>
      </c>
      <c r="M64" s="25">
        <f t="shared" si="24"/>
        <v>0</v>
      </c>
      <c r="N64" s="25">
        <f t="shared" si="24"/>
        <v>0</v>
      </c>
      <c r="O64" s="25">
        <f t="shared" si="20"/>
        <v>0</v>
      </c>
    </row>
    <row r="65" spans="1:15" s="10" customFormat="1" ht="11.4" customHeight="1" x14ac:dyDescent="0.2">
      <c r="A65" s="10" t="s">
        <v>9</v>
      </c>
      <c r="B65" s="29">
        <f>IF($C$8="M",'Total Firma'!M$8,'Total Firma'!M$7)</f>
        <v>0</v>
      </c>
      <c r="C65" s="25">
        <f t="shared" ref="C65:N65" si="25">ROUND(SUM(C83*$B65)*-1*2,1)/2</f>
        <v>0</v>
      </c>
      <c r="D65" s="25">
        <f t="shared" si="25"/>
        <v>0</v>
      </c>
      <c r="E65" s="25">
        <f t="shared" si="25"/>
        <v>0</v>
      </c>
      <c r="F65" s="25">
        <f t="shared" si="25"/>
        <v>0</v>
      </c>
      <c r="G65" s="25">
        <f t="shared" si="25"/>
        <v>0</v>
      </c>
      <c r="H65" s="25">
        <f t="shared" si="25"/>
        <v>0</v>
      </c>
      <c r="I65" s="25">
        <f t="shared" si="25"/>
        <v>0</v>
      </c>
      <c r="J65" s="25">
        <f t="shared" si="25"/>
        <v>0</v>
      </c>
      <c r="K65" s="25">
        <f t="shared" si="25"/>
        <v>0</v>
      </c>
      <c r="L65" s="25">
        <f t="shared" si="25"/>
        <v>0</v>
      </c>
      <c r="M65" s="25">
        <f t="shared" si="25"/>
        <v>0</v>
      </c>
      <c r="N65" s="25">
        <f t="shared" si="25"/>
        <v>0</v>
      </c>
      <c r="O65" s="25">
        <f t="shared" si="20"/>
        <v>0</v>
      </c>
    </row>
    <row r="66" spans="1:15" s="10" customFormat="1" ht="11.4" customHeight="1" x14ac:dyDescent="0.2">
      <c r="A66" s="10" t="s">
        <v>10</v>
      </c>
      <c r="B66" s="26"/>
      <c r="C66" s="30">
        <v>0</v>
      </c>
      <c r="D66" s="30">
        <v>0</v>
      </c>
      <c r="E66" s="30">
        <v>0</v>
      </c>
      <c r="F66" s="30">
        <v>0</v>
      </c>
      <c r="G66" s="30">
        <v>0</v>
      </c>
      <c r="H66" s="30">
        <v>0</v>
      </c>
      <c r="I66" s="30">
        <v>0</v>
      </c>
      <c r="J66" s="30">
        <v>0</v>
      </c>
      <c r="K66" s="30">
        <v>0</v>
      </c>
      <c r="L66" s="30">
        <v>0</v>
      </c>
      <c r="M66" s="30">
        <v>0</v>
      </c>
      <c r="N66" s="30">
        <v>0</v>
      </c>
      <c r="O66" s="25">
        <f t="shared" si="20"/>
        <v>0</v>
      </c>
    </row>
    <row r="67" spans="1:15" s="10" customFormat="1" ht="11.4" customHeight="1" x14ac:dyDescent="0.2">
      <c r="A67" s="10" t="s">
        <v>11</v>
      </c>
      <c r="B67" s="26"/>
      <c r="C67" s="30">
        <v>0</v>
      </c>
      <c r="D67" s="30">
        <v>0</v>
      </c>
      <c r="E67" s="30">
        <v>0</v>
      </c>
      <c r="F67" s="30">
        <v>0</v>
      </c>
      <c r="G67" s="30">
        <v>0</v>
      </c>
      <c r="H67" s="30">
        <v>0</v>
      </c>
      <c r="I67" s="30">
        <v>0</v>
      </c>
      <c r="J67" s="30">
        <v>0</v>
      </c>
      <c r="K67" s="30">
        <v>0</v>
      </c>
      <c r="L67" s="30">
        <v>0</v>
      </c>
      <c r="M67" s="30">
        <v>0</v>
      </c>
      <c r="N67" s="30">
        <v>0</v>
      </c>
      <c r="O67" s="25">
        <f t="shared" si="20"/>
        <v>0</v>
      </c>
    </row>
    <row r="68" spans="1:15" s="9" customFormat="1" ht="11.4" customHeight="1" x14ac:dyDescent="0.25">
      <c r="A68" s="9" t="s">
        <v>56</v>
      </c>
      <c r="B68" s="26"/>
      <c r="C68" s="28">
        <f t="shared" ref="C68:N68" si="26">SUM(C57:C67)</f>
        <v>0</v>
      </c>
      <c r="D68" s="28">
        <f t="shared" si="26"/>
        <v>0</v>
      </c>
      <c r="E68" s="28">
        <f t="shared" si="26"/>
        <v>0</v>
      </c>
      <c r="F68" s="28">
        <f t="shared" si="26"/>
        <v>0</v>
      </c>
      <c r="G68" s="28">
        <f t="shared" si="26"/>
        <v>0</v>
      </c>
      <c r="H68" s="28">
        <f t="shared" si="26"/>
        <v>0</v>
      </c>
      <c r="I68" s="28">
        <f t="shared" si="26"/>
        <v>0</v>
      </c>
      <c r="J68" s="28">
        <f t="shared" si="26"/>
        <v>0</v>
      </c>
      <c r="K68" s="28">
        <f t="shared" si="26"/>
        <v>0</v>
      </c>
      <c r="L68" s="28">
        <f t="shared" si="26"/>
        <v>0</v>
      </c>
      <c r="M68" s="28">
        <f t="shared" si="26"/>
        <v>0</v>
      </c>
      <c r="N68" s="28">
        <f t="shared" si="26"/>
        <v>0</v>
      </c>
      <c r="O68" s="28">
        <f>SUM(C68:N68)</f>
        <v>0</v>
      </c>
    </row>
    <row r="69" spans="1:15" s="10" customFormat="1" ht="6" customHeight="1" x14ac:dyDescent="0.25">
      <c r="A69" s="9"/>
      <c r="B69" s="26"/>
      <c r="C69" s="27"/>
      <c r="D69" s="27"/>
      <c r="E69" s="27"/>
      <c r="F69" s="27"/>
      <c r="G69" s="27"/>
      <c r="H69" s="27"/>
      <c r="I69" s="27"/>
      <c r="J69" s="27"/>
      <c r="K69" s="27"/>
      <c r="L69" s="27"/>
      <c r="M69" s="27"/>
      <c r="N69" s="27"/>
      <c r="O69" s="25"/>
    </row>
    <row r="70" spans="1:15" s="10" customFormat="1" ht="11.4" customHeight="1" x14ac:dyDescent="0.2">
      <c r="A70" s="10" t="s">
        <v>1</v>
      </c>
      <c r="B70" s="26"/>
      <c r="C70" s="30">
        <v>0</v>
      </c>
      <c r="D70" s="30">
        <v>0</v>
      </c>
      <c r="E70" s="30">
        <v>0</v>
      </c>
      <c r="F70" s="30">
        <v>0</v>
      </c>
      <c r="G70" s="30">
        <v>0</v>
      </c>
      <c r="H70" s="30">
        <v>0</v>
      </c>
      <c r="I70" s="30">
        <v>0</v>
      </c>
      <c r="J70" s="30">
        <v>0</v>
      </c>
      <c r="K70" s="30">
        <v>0</v>
      </c>
      <c r="L70" s="30">
        <v>0</v>
      </c>
      <c r="M70" s="30">
        <v>0</v>
      </c>
      <c r="N70" s="30">
        <v>0</v>
      </c>
      <c r="O70" s="25">
        <f>SUM(C70:N70)</f>
        <v>0</v>
      </c>
    </row>
    <row r="71" spans="1:15" s="9" customFormat="1" ht="11.4" customHeight="1" x14ac:dyDescent="0.25">
      <c r="A71" s="9" t="s">
        <v>38</v>
      </c>
      <c r="B71" s="26"/>
      <c r="C71" s="28">
        <f t="shared" ref="C71:N71" si="27">SUM(C68:C70)</f>
        <v>0</v>
      </c>
      <c r="D71" s="28">
        <f t="shared" si="27"/>
        <v>0</v>
      </c>
      <c r="E71" s="28">
        <f t="shared" si="27"/>
        <v>0</v>
      </c>
      <c r="F71" s="28">
        <f t="shared" si="27"/>
        <v>0</v>
      </c>
      <c r="G71" s="28">
        <f t="shared" si="27"/>
        <v>0</v>
      </c>
      <c r="H71" s="28">
        <f t="shared" si="27"/>
        <v>0</v>
      </c>
      <c r="I71" s="28">
        <f t="shared" si="27"/>
        <v>0</v>
      </c>
      <c r="J71" s="28">
        <f t="shared" si="27"/>
        <v>0</v>
      </c>
      <c r="K71" s="28">
        <f t="shared" si="27"/>
        <v>0</v>
      </c>
      <c r="L71" s="28">
        <f t="shared" si="27"/>
        <v>0</v>
      </c>
      <c r="M71" s="28">
        <f t="shared" si="27"/>
        <v>0</v>
      </c>
      <c r="N71" s="28">
        <f t="shared" si="27"/>
        <v>0</v>
      </c>
      <c r="O71" s="28">
        <f>SUM(C71:N71)</f>
        <v>0</v>
      </c>
    </row>
    <row r="72" spans="1:15" s="10" customFormat="1" ht="6" customHeight="1" x14ac:dyDescent="0.2">
      <c r="B72" s="26"/>
      <c r="C72" s="27"/>
      <c r="D72" s="27"/>
      <c r="E72" s="27"/>
      <c r="F72" s="27"/>
      <c r="G72" s="27"/>
      <c r="H72" s="27"/>
      <c r="I72" s="27"/>
      <c r="J72" s="27"/>
      <c r="K72" s="27"/>
      <c r="L72" s="27"/>
      <c r="M72" s="27"/>
      <c r="N72" s="27"/>
      <c r="O72" s="25"/>
    </row>
    <row r="73" spans="1:15" s="10" customFormat="1" ht="11.4" customHeight="1" x14ac:dyDescent="0.2">
      <c r="A73" s="10" t="s">
        <v>39</v>
      </c>
      <c r="B73" s="26"/>
      <c r="C73" s="30">
        <v>0</v>
      </c>
      <c r="D73" s="30">
        <v>0</v>
      </c>
      <c r="E73" s="30">
        <v>0</v>
      </c>
      <c r="F73" s="30">
        <v>0</v>
      </c>
      <c r="G73" s="30">
        <v>0</v>
      </c>
      <c r="H73" s="30">
        <v>0</v>
      </c>
      <c r="I73" s="30">
        <v>0</v>
      </c>
      <c r="J73" s="30">
        <v>0</v>
      </c>
      <c r="K73" s="30">
        <v>0</v>
      </c>
      <c r="L73" s="30">
        <v>0</v>
      </c>
      <c r="M73" s="30">
        <v>0</v>
      </c>
      <c r="N73" s="30">
        <v>0</v>
      </c>
      <c r="O73" s="25">
        <f>SUM(C73:N73)</f>
        <v>0</v>
      </c>
    </row>
    <row r="74" spans="1:15" s="9" customFormat="1" ht="11.4" customHeight="1" x14ac:dyDescent="0.25">
      <c r="A74" s="9" t="s">
        <v>40</v>
      </c>
      <c r="B74" s="26"/>
      <c r="C74" s="28">
        <f>SUM(C71-C73)</f>
        <v>0</v>
      </c>
      <c r="D74" s="28">
        <f t="shared" ref="D74:N74" si="28">SUM(D71-D73)</f>
        <v>0</v>
      </c>
      <c r="E74" s="28">
        <f t="shared" si="28"/>
        <v>0</v>
      </c>
      <c r="F74" s="28">
        <f t="shared" si="28"/>
        <v>0</v>
      </c>
      <c r="G74" s="28">
        <f t="shared" si="28"/>
        <v>0</v>
      </c>
      <c r="H74" s="28">
        <f t="shared" si="28"/>
        <v>0</v>
      </c>
      <c r="I74" s="28">
        <f t="shared" si="28"/>
        <v>0</v>
      </c>
      <c r="J74" s="28">
        <f t="shared" si="28"/>
        <v>0</v>
      </c>
      <c r="K74" s="28">
        <f t="shared" si="28"/>
        <v>0</v>
      </c>
      <c r="L74" s="28">
        <f t="shared" si="28"/>
        <v>0</v>
      </c>
      <c r="M74" s="28">
        <f t="shared" si="28"/>
        <v>0</v>
      </c>
      <c r="N74" s="28">
        <f t="shared" si="28"/>
        <v>0</v>
      </c>
      <c r="O74" s="28">
        <f>SUM(C74:N74)</f>
        <v>0</v>
      </c>
    </row>
    <row r="75" spans="1:15" s="10" customFormat="1" ht="11.4" x14ac:dyDescent="0.2">
      <c r="B75" s="26"/>
      <c r="C75" s="12"/>
      <c r="D75" s="12"/>
      <c r="E75" s="12"/>
      <c r="F75" s="12"/>
      <c r="G75" s="12"/>
      <c r="H75" s="12"/>
      <c r="I75" s="12"/>
      <c r="J75" s="12"/>
      <c r="K75" s="12"/>
      <c r="L75" s="12"/>
      <c r="M75" s="12"/>
      <c r="N75" s="12"/>
      <c r="O75" s="12"/>
    </row>
    <row r="76" spans="1:15" s="10" customFormat="1" ht="11.4" hidden="1" outlineLevel="1" x14ac:dyDescent="0.2">
      <c r="A76" s="114" t="s">
        <v>150</v>
      </c>
      <c r="C76" s="12"/>
      <c r="D76" s="12"/>
      <c r="E76" s="12"/>
      <c r="F76" s="12"/>
      <c r="G76" s="12"/>
      <c r="H76" s="12"/>
      <c r="I76" s="12"/>
      <c r="J76" s="12"/>
      <c r="K76" s="12"/>
      <c r="L76" s="12"/>
      <c r="M76" s="12"/>
      <c r="N76" s="12"/>
      <c r="O76" s="12"/>
    </row>
    <row r="77" spans="1:15" s="9" customFormat="1" ht="11.4" hidden="1" customHeight="1" outlineLevel="1" x14ac:dyDescent="0.25">
      <c r="A77" s="9" t="s">
        <v>63</v>
      </c>
      <c r="B77" s="26"/>
      <c r="C77" s="28">
        <f t="shared" ref="C77:N77" si="29">C39</f>
        <v>0</v>
      </c>
      <c r="D77" s="28">
        <f t="shared" si="29"/>
        <v>0</v>
      </c>
      <c r="E77" s="28">
        <f t="shared" si="29"/>
        <v>0</v>
      </c>
      <c r="F77" s="28">
        <f t="shared" si="29"/>
        <v>0</v>
      </c>
      <c r="G77" s="28">
        <f t="shared" si="29"/>
        <v>0</v>
      </c>
      <c r="H77" s="28">
        <f t="shared" si="29"/>
        <v>0</v>
      </c>
      <c r="I77" s="28">
        <f t="shared" si="29"/>
        <v>0</v>
      </c>
      <c r="J77" s="28">
        <f t="shared" si="29"/>
        <v>0</v>
      </c>
      <c r="K77" s="28">
        <f t="shared" si="29"/>
        <v>0</v>
      </c>
      <c r="L77" s="28">
        <f t="shared" si="29"/>
        <v>0</v>
      </c>
      <c r="M77" s="28">
        <f t="shared" si="29"/>
        <v>0</v>
      </c>
      <c r="N77" s="28">
        <f t="shared" si="29"/>
        <v>0</v>
      </c>
      <c r="O77" s="28">
        <f>SUM(C77:N77)</f>
        <v>0</v>
      </c>
    </row>
    <row r="78" spans="1:15" s="9" customFormat="1" ht="11.4" hidden="1" customHeight="1" outlineLevel="1" x14ac:dyDescent="0.25">
      <c r="A78" s="9" t="s">
        <v>64</v>
      </c>
      <c r="B78" s="26"/>
      <c r="C78" s="28">
        <f t="shared" ref="C78:N78" si="30">C42</f>
        <v>0</v>
      </c>
      <c r="D78" s="28">
        <f t="shared" si="30"/>
        <v>0</v>
      </c>
      <c r="E78" s="28">
        <f t="shared" si="30"/>
        <v>0</v>
      </c>
      <c r="F78" s="28">
        <f t="shared" si="30"/>
        <v>0</v>
      </c>
      <c r="G78" s="28">
        <f t="shared" si="30"/>
        <v>0</v>
      </c>
      <c r="H78" s="28">
        <f t="shared" si="30"/>
        <v>0</v>
      </c>
      <c r="I78" s="28">
        <f t="shared" si="30"/>
        <v>0</v>
      </c>
      <c r="J78" s="28">
        <f t="shared" si="30"/>
        <v>0</v>
      </c>
      <c r="K78" s="28">
        <f t="shared" si="30"/>
        <v>0</v>
      </c>
      <c r="L78" s="28">
        <f t="shared" si="30"/>
        <v>0</v>
      </c>
      <c r="M78" s="28">
        <f t="shared" si="30"/>
        <v>0</v>
      </c>
      <c r="N78" s="28">
        <f t="shared" si="30"/>
        <v>0</v>
      </c>
      <c r="O78" s="28">
        <f>SUM(C78:N78)</f>
        <v>0</v>
      </c>
    </row>
    <row r="79" spans="1:15" s="9" customFormat="1" ht="11.4" hidden="1" customHeight="1" outlineLevel="1" x14ac:dyDescent="0.25">
      <c r="A79" s="9" t="s">
        <v>78</v>
      </c>
      <c r="B79" s="26"/>
      <c r="C79" s="28">
        <f t="shared" ref="C79:N79" si="31">C43</f>
        <v>0</v>
      </c>
      <c r="D79" s="28">
        <f t="shared" si="31"/>
        <v>0</v>
      </c>
      <c r="E79" s="28">
        <f t="shared" si="31"/>
        <v>0</v>
      </c>
      <c r="F79" s="28">
        <f t="shared" si="31"/>
        <v>0</v>
      </c>
      <c r="G79" s="28">
        <f t="shared" si="31"/>
        <v>0</v>
      </c>
      <c r="H79" s="28">
        <f t="shared" si="31"/>
        <v>0</v>
      </c>
      <c r="I79" s="28">
        <f t="shared" si="31"/>
        <v>0</v>
      </c>
      <c r="J79" s="28">
        <f t="shared" si="31"/>
        <v>0</v>
      </c>
      <c r="K79" s="28">
        <f t="shared" si="31"/>
        <v>0</v>
      </c>
      <c r="L79" s="28">
        <f t="shared" si="31"/>
        <v>0</v>
      </c>
      <c r="M79" s="28">
        <f t="shared" si="31"/>
        <v>0</v>
      </c>
      <c r="N79" s="28">
        <f t="shared" si="31"/>
        <v>0</v>
      </c>
      <c r="O79" s="28">
        <f>SUM(C79:N79)</f>
        <v>0</v>
      </c>
    </row>
    <row r="80" spans="1:15" s="10" customFormat="1" ht="11.4" hidden="1" customHeight="1" outlineLevel="1" x14ac:dyDescent="0.2">
      <c r="A80" s="57" t="s">
        <v>80</v>
      </c>
      <c r="B80" s="59"/>
      <c r="C80" s="59"/>
      <c r="D80" s="59"/>
      <c r="E80" s="59"/>
      <c r="F80" s="59"/>
      <c r="G80" s="59"/>
      <c r="H80" s="59"/>
      <c r="I80" s="59"/>
      <c r="J80" s="59"/>
      <c r="K80" s="59"/>
      <c r="L80" s="59"/>
      <c r="M80" s="59"/>
      <c r="N80" s="59"/>
      <c r="O80" s="59"/>
    </row>
    <row r="81" spans="1:15" s="9" customFormat="1" ht="11.4" hidden="1" customHeight="1" outlineLevel="1" x14ac:dyDescent="0.25">
      <c r="A81" s="9" t="s">
        <v>66</v>
      </c>
      <c r="B81" s="26"/>
      <c r="C81" s="28">
        <f t="shared" ref="C81:N81" si="32">C48</f>
        <v>0</v>
      </c>
      <c r="D81" s="28">
        <f t="shared" si="32"/>
        <v>0</v>
      </c>
      <c r="E81" s="28">
        <f t="shared" si="32"/>
        <v>0</v>
      </c>
      <c r="F81" s="28">
        <f t="shared" si="32"/>
        <v>0</v>
      </c>
      <c r="G81" s="28">
        <f t="shared" si="32"/>
        <v>0</v>
      </c>
      <c r="H81" s="28">
        <f t="shared" si="32"/>
        <v>0</v>
      </c>
      <c r="I81" s="28">
        <f t="shared" si="32"/>
        <v>0</v>
      </c>
      <c r="J81" s="28">
        <f t="shared" si="32"/>
        <v>0</v>
      </c>
      <c r="K81" s="28">
        <f t="shared" si="32"/>
        <v>0</v>
      </c>
      <c r="L81" s="28">
        <f t="shared" si="32"/>
        <v>0</v>
      </c>
      <c r="M81" s="28">
        <f t="shared" si="32"/>
        <v>0</v>
      </c>
      <c r="N81" s="28">
        <f t="shared" si="32"/>
        <v>0</v>
      </c>
      <c r="O81" s="28">
        <f>SUM(C81:N81)</f>
        <v>0</v>
      </c>
    </row>
    <row r="82" spans="1:15" s="9" customFormat="1" ht="11.4" hidden="1" customHeight="1" outlineLevel="1" x14ac:dyDescent="0.25">
      <c r="A82" s="9" t="s">
        <v>67</v>
      </c>
      <c r="B82" s="26"/>
      <c r="C82" s="28">
        <f t="shared" ref="C82:N82" si="33">C49</f>
        <v>0</v>
      </c>
      <c r="D82" s="28">
        <f t="shared" si="33"/>
        <v>0</v>
      </c>
      <c r="E82" s="28">
        <f t="shared" si="33"/>
        <v>0</v>
      </c>
      <c r="F82" s="28">
        <f t="shared" si="33"/>
        <v>0</v>
      </c>
      <c r="G82" s="28">
        <f t="shared" si="33"/>
        <v>0</v>
      </c>
      <c r="H82" s="28">
        <f t="shared" si="33"/>
        <v>0</v>
      </c>
      <c r="I82" s="28">
        <f t="shared" si="33"/>
        <v>0</v>
      </c>
      <c r="J82" s="28">
        <f t="shared" si="33"/>
        <v>0</v>
      </c>
      <c r="K82" s="28">
        <f t="shared" si="33"/>
        <v>0</v>
      </c>
      <c r="L82" s="28">
        <f t="shared" si="33"/>
        <v>0</v>
      </c>
      <c r="M82" s="28">
        <f t="shared" si="33"/>
        <v>0</v>
      </c>
      <c r="N82" s="28">
        <f t="shared" si="33"/>
        <v>0</v>
      </c>
      <c r="O82" s="28">
        <f>SUM(C82:N82)</f>
        <v>0</v>
      </c>
    </row>
    <row r="83" spans="1:15" s="9" customFormat="1" ht="11.4" hidden="1" customHeight="1" outlineLevel="1" x14ac:dyDescent="0.25">
      <c r="A83" s="9" t="s">
        <v>77</v>
      </c>
      <c r="B83" s="26"/>
      <c r="C83" s="28">
        <f t="shared" ref="C83:N83" si="34">C53</f>
        <v>0</v>
      </c>
      <c r="D83" s="28">
        <f t="shared" si="34"/>
        <v>0</v>
      </c>
      <c r="E83" s="28">
        <f t="shared" si="34"/>
        <v>0</v>
      </c>
      <c r="F83" s="28">
        <f t="shared" si="34"/>
        <v>0</v>
      </c>
      <c r="G83" s="28">
        <f t="shared" si="34"/>
        <v>0</v>
      </c>
      <c r="H83" s="28">
        <f t="shared" si="34"/>
        <v>0</v>
      </c>
      <c r="I83" s="28">
        <f t="shared" si="34"/>
        <v>0</v>
      </c>
      <c r="J83" s="28">
        <f t="shared" si="34"/>
        <v>0</v>
      </c>
      <c r="K83" s="28">
        <f t="shared" si="34"/>
        <v>0</v>
      </c>
      <c r="L83" s="28">
        <f t="shared" si="34"/>
        <v>0</v>
      </c>
      <c r="M83" s="28">
        <f t="shared" si="34"/>
        <v>0</v>
      </c>
      <c r="N83" s="28">
        <f t="shared" si="34"/>
        <v>0</v>
      </c>
      <c r="O83" s="28">
        <f>SUM(C83:N83)</f>
        <v>0</v>
      </c>
    </row>
    <row r="84" spans="1:15" collapsed="1" x14ac:dyDescent="0.2"/>
  </sheetData>
  <sheetProtection password="C963" sheet="1" objects="1" scenarios="1" selectLockedCells="1"/>
  <mergeCells count="19">
    <mergeCell ref="C9:D9"/>
    <mergeCell ref="A10:O10"/>
    <mergeCell ref="C7:D7"/>
    <mergeCell ref="F7:G7"/>
    <mergeCell ref="H7:I7"/>
    <mergeCell ref="J7:K7"/>
    <mergeCell ref="M7:O7"/>
    <mergeCell ref="C8:D8"/>
    <mergeCell ref="F8:G8"/>
    <mergeCell ref="H8:I8"/>
    <mergeCell ref="J8:K8"/>
    <mergeCell ref="M8:O8"/>
    <mergeCell ref="C5:D5"/>
    <mergeCell ref="M5:O5"/>
    <mergeCell ref="C6:D6"/>
    <mergeCell ref="F6:G6"/>
    <mergeCell ref="H6:I6"/>
    <mergeCell ref="J6:K6"/>
    <mergeCell ref="M6:O6"/>
  </mergeCells>
  <dataValidations count="1">
    <dataValidation type="list" allowBlank="1" showInputMessage="1" showErrorMessage="1" sqref="C8:D8" xr:uid="{00000000-0002-0000-0800-000000000000}">
      <formula1>Geschlecht</formula1>
    </dataValidation>
  </dataValidations>
  <printOptions horizontalCentered="1"/>
  <pageMargins left="0.19685039370078741" right="0.19685039370078741" top="0.19685039370078741" bottom="0.6692913385826772" header="0.51181102362204722" footer="0.51181102362204722"/>
  <pageSetup paperSize="9" scale="75" orientation="landscape" r:id="rId1"/>
  <headerFooter>
    <oddFooter>&amp;L&amp;"Arial,Standard"Dies ist eine Vorlage der FI-Partner GmbH. Haben Sie noch Fragen? Wir helfen Ihnen gerne weiter. Kontaktieren Sie uns:
info@fi-partner.ch / Tel. +41 44 501 77 20</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1</vt:i4>
      </vt:variant>
    </vt:vector>
  </HeadingPairs>
  <TitlesOfParts>
    <vt:vector size="20" baseType="lpstr">
      <vt:lpstr>Erläuterungen</vt:lpstr>
      <vt:lpstr>Total Firma</vt:lpstr>
      <vt:lpstr>Lohndeklaration</vt:lpstr>
      <vt:lpstr>ML 01</vt:lpstr>
      <vt:lpstr>ML 02</vt:lpstr>
      <vt:lpstr>ML 03</vt:lpstr>
      <vt:lpstr>ML 04</vt:lpstr>
      <vt:lpstr>ML 05</vt:lpstr>
      <vt:lpstr>ML 06</vt:lpstr>
      <vt:lpstr>ML 07</vt:lpstr>
      <vt:lpstr>ML 08</vt:lpstr>
      <vt:lpstr>ML 09</vt:lpstr>
      <vt:lpstr>ML 10</vt:lpstr>
      <vt:lpstr>SL 11</vt:lpstr>
      <vt:lpstr>SL 12</vt:lpstr>
      <vt:lpstr>SL 13</vt:lpstr>
      <vt:lpstr>SL 14</vt:lpstr>
      <vt:lpstr>Detaillierter Lohnbeschrieb</vt:lpstr>
      <vt:lpstr>Auswahlliste</vt:lpstr>
      <vt:lpstr>Geschlecht</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 Breitschmid</dc:creator>
  <cp:lastModifiedBy>Stefan Breitschmid</cp:lastModifiedBy>
  <cp:lastPrinted>2019-07-28T09:51:02Z</cp:lastPrinted>
  <dcterms:created xsi:type="dcterms:W3CDTF">2019-01-04T16:40:53Z</dcterms:created>
  <dcterms:modified xsi:type="dcterms:W3CDTF">2025-05-23T08:18:32Z</dcterms:modified>
</cp:coreProperties>
</file>